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state="hidden" r:id="rId2"/>
    <sheet name="Hoja3" sheetId="3" state="hidden" r:id="rId3"/>
    <sheet name="Hoja4" sheetId="4" state="hidden" r:id="rId4"/>
  </sheets>
  <definedNames/>
  <calcPr fullCalcOnLoad="1"/>
</workbook>
</file>

<file path=xl/sharedStrings.xml><?xml version="1.0" encoding="utf-8"?>
<sst xmlns="http://schemas.openxmlformats.org/spreadsheetml/2006/main" count="765" uniqueCount="297">
  <si>
    <t>DATOS DEL INDICADOR</t>
  </si>
  <si>
    <t>RANGOS DE CALIFICACIÓN</t>
  </si>
  <si>
    <t>RESULTADO Y ANALISIS</t>
  </si>
  <si>
    <t>TIPO DE INDICADOR</t>
  </si>
  <si>
    <t>CÓDIGO</t>
  </si>
  <si>
    <t>NOMBRE DEL INDICADOR</t>
  </si>
  <si>
    <t>FORMULA DEL INDICADOR</t>
  </si>
  <si>
    <t>UNIDAD DE MEDIDA</t>
  </si>
  <si>
    <t>META</t>
  </si>
  <si>
    <t>INSATISFACTORIO</t>
  </si>
  <si>
    <t>MINIMO</t>
  </si>
  <si>
    <t>ACEPTABLE</t>
  </si>
  <si>
    <t>SATISFACTORIO</t>
  </si>
  <si>
    <t>NUMERADOR</t>
  </si>
  <si>
    <t>DENOMINADOR</t>
  </si>
  <si>
    <t>RESULTADO</t>
  </si>
  <si>
    <t xml:space="preserve">RANGO EN QUE SE UBICA EL RESULTADO </t>
  </si>
  <si>
    <t>ANALISIS DEL INDICADOR</t>
  </si>
  <si>
    <t>PROCESO</t>
  </si>
  <si>
    <t>PAGINA 1 DE 1</t>
  </si>
  <si>
    <t>FRECUENCIA DE MEDICIÓN</t>
  </si>
  <si>
    <t>MATRIZ AGREGADA DE INDICADORES  POR PROCESO</t>
  </si>
  <si>
    <t>CODIGO:  PEMYMOPSFO04</t>
  </si>
  <si>
    <t>DIRECCIONAMIENTO ESTRATEGICO</t>
  </si>
  <si>
    <t>EFICACIA</t>
  </si>
  <si>
    <t>PDES02</t>
  </si>
  <si>
    <t>SEMESTRAL</t>
  </si>
  <si>
    <t>EFICIENCIA</t>
  </si>
  <si>
    <t>GESTIÓN DE SERVICIOS DE SALUD</t>
  </si>
  <si>
    <t>GESTIÓN DE PRESTACIONES ECONOMICAS</t>
  </si>
  <si>
    <t>GESTIÓN DE BIENES TRANSFERIDOS</t>
  </si>
  <si>
    <t>LEGALIZACION DE BIENES INMUEBLES  TRANSFERIDOS</t>
  </si>
  <si>
    <t>COMERCIALIZACION DE  BIENES INMUEBLES TRANSFERIDOS</t>
  </si>
  <si>
    <t>SANEAMIENTO DE BIENES INSTRAFERIBLES</t>
  </si>
  <si>
    <t>COMERCIALIZACION DE BIENES MUEBLES TRANSFERIDOS</t>
  </si>
  <si>
    <t>GESTIÓN DE SERVICIOS ADMINISTRATIVOS</t>
  </si>
  <si>
    <t>PORCENTAJE</t>
  </si>
  <si>
    <t>GESTIÓN DE TALENTO HUMANO</t>
  </si>
  <si>
    <t>PGRF01</t>
  </si>
  <si>
    <t>PGRF02</t>
  </si>
  <si>
    <t>GESTIÓN DE COBRO</t>
  </si>
  <si>
    <t>ASISTENCIA JURIDICA</t>
  </si>
  <si>
    <t>GESTIÓN DOCUMENTAL</t>
  </si>
  <si>
    <t>PGDO02</t>
  </si>
  <si>
    <t>PGDO03</t>
  </si>
  <si>
    <t>PGDO04</t>
  </si>
  <si>
    <t>GESTION DE TIC`S</t>
  </si>
  <si>
    <t>SOPORTE TECNICO</t>
  </si>
  <si>
    <t>MEDICIÓN Y MEJORA</t>
  </si>
  <si>
    <t>PMYM01</t>
  </si>
  <si>
    <t>PMYM02</t>
  </si>
  <si>
    <t>EFECTIVIDAD</t>
  </si>
  <si>
    <t>SEGUIMIENTO Y EVALUACIÓN INDEPENDIENTE</t>
  </si>
  <si>
    <t>PGPE01</t>
  </si>
  <si>
    <t>PGPE02</t>
  </si>
  <si>
    <t>OPORTUNIDAD EN EL TRAMITE DE NOVEDADES DE AFILIACIÓN</t>
  </si>
  <si>
    <t>OPORTUNIDAD EN EL TRAMITE DE VALORACIONES MÉDICAS</t>
  </si>
  <si>
    <t xml:space="preserve">CUMPLIMIENTO PROGRAMA DE AUDITORIAS MEDICAS  </t>
  </si>
  <si>
    <t>PGSS01</t>
  </si>
  <si>
    <t>PGSS02</t>
  </si>
  <si>
    <t>PGSS05</t>
  </si>
  <si>
    <t>PGCB01</t>
  </si>
  <si>
    <t>PGCB02</t>
  </si>
  <si>
    <t>PGCB03</t>
  </si>
  <si>
    <t>PGCB04</t>
  </si>
  <si>
    <t>PAJU01</t>
  </si>
  <si>
    <t>PAJU02</t>
  </si>
  <si>
    <t>PAJU03</t>
  </si>
  <si>
    <t>VERSION 3.0</t>
  </si>
  <si>
    <t>FECHA DE ACTUALIZACIÓN:  24 DE JUNIO DE 2010</t>
  </si>
  <si>
    <t>PSEI01</t>
  </si>
  <si>
    <t>PSEI02</t>
  </si>
  <si>
    <t>PSEI03</t>
  </si>
  <si>
    <t>PGSS04</t>
  </si>
  <si>
    <t>PGDO01</t>
  </si>
  <si>
    <t>EFICIENCIA EN EL TRÁMITE ADMINISTRATIVO A ACREEDORES DE CUOTAS PARTES</t>
  </si>
  <si>
    <t>SEGUIMIENTO DEL INDICADOR</t>
  </si>
  <si>
    <t>AUDITOR</t>
  </si>
  <si>
    <t>ATENCION AL CIUDADANO</t>
  </si>
  <si>
    <t>EFECTUAR SEGUIMIENTO A PLANES INSTITUCIONALES</t>
  </si>
  <si>
    <t>ANUAL</t>
  </si>
  <si>
    <t>ADMINISTRAR EL SISTEMA DE MEDICIÓN DEL DESEMPEÑO A TRAVES DE INDICADORES</t>
  </si>
  <si>
    <t>PMYM03</t>
  </si>
  <si>
    <t>EFECTUAR SEGUIMIENTO A LAS ACCIONES PREVENTIVAS Y CORRECTIVAS</t>
  </si>
  <si>
    <t>ASESORAR EN LA DOCUMENTACIÓN DE LAS ACCIONES PREVENTIVAS Y CORRECTIVAS</t>
  </si>
  <si>
    <t xml:space="preserve">(No DE SEGUIMIENTO REALIZADOS A LAS ACCIONES PREVENTIVAS Y CORRECTIVAS / No DE SEGUIMIENTO A REALIZAR)*100  </t>
  </si>
  <si>
    <t>(No DE SOLICITUDES DE ASESORIAS Y SOPORTE TÉCNICO ATENDIDAS / No DE SOLICITUDES RECIBIDAS)*100</t>
  </si>
  <si>
    <t>&lt;50%</t>
  </si>
  <si>
    <t>&gt;=50% y  ; &lt;70</t>
  </si>
  <si>
    <t>&gt;=70%  y &lt;95%</t>
  </si>
  <si>
    <t>&gt;=95% y &lt;=100%</t>
  </si>
  <si>
    <t>PROMOVER, FOMENTAR Y FORTALECER LOS MECANISMOS DE PARTICIPACIÓN CIUDADANA</t>
  </si>
  <si>
    <t>CONTROLAR LAS QUEJAS, RECLAMOS, SUGERENCIAS Y/O FELICITACIONES A NIVEL NACIONAL</t>
  </si>
  <si>
    <t>MEDIR  LA SATISFACCIÓN DE LOS USUARIOS CON RESPECTO A LOS SERVICIOS PRESTADOS POR EL FPS-FCN.</t>
  </si>
  <si>
    <t>(No DE INFORMES DE PETICIÓN QUEJAS Y RECLAMOS PRESENTADOS OPORTUNAMENTE /  No DE INFORMES DE PETICIÓN QUEJAS Y RECLAMOS A PRESENTAR)*100</t>
  </si>
  <si>
    <t xml:space="preserve">(No DE JORNADAS PEDAGÓGICAS REALIZADAS / No DE JORNADAS PEDAGÓGICAS A REALIZAR)*100 </t>
  </si>
  <si>
    <t>INFORMAR Y ORIENTAR AL CIUDADANO</t>
  </si>
  <si>
    <t>MODIFICACION Y ACTUALIZACION DE TABLAS DE RETENCIÓN DOCUMENTAL</t>
  </si>
  <si>
    <t>PGDO05</t>
  </si>
  <si>
    <t>COTEJAR Y AUTENTICAR DOCUMENTOS</t>
  </si>
  <si>
    <t>ADMINISTRACION DEL ARCHIVO CENTRAL</t>
  </si>
  <si>
    <t>RECEPCIÓN Y REMISIÓN DE CORRESPONDENCIA  ENVIADA EXTERNA</t>
  </si>
  <si>
    <t>PGSA01</t>
  </si>
  <si>
    <t>PGSA02</t>
  </si>
  <si>
    <t>CUMPLIMIENTO PROGRAMA DE MANTENIMIENTO</t>
  </si>
  <si>
    <t>PGSA03</t>
  </si>
  <si>
    <t>EMISION DE CONCEPTOS JURIDICOS Y CONTESTACIÓN A DERECHOS DE PETICIÓN</t>
  </si>
  <si>
    <t>REPRESENTACIÓN JUDICIAL DE LA ENTIDAD</t>
  </si>
  <si>
    <t>(No DE PRODUCTOS DE EMISIÓN DE CONCEPTOS JURIDICOS Y CONTESTACIÓN A DERECHOS DE PETICIÓN REALIZADOS / No DE PRODUCTOS DE EMISIÓN DE CONCEPTOS JURIDICOS Y CONTESTACIÓN A DERECHOS DE PETICIÓN REQUERIDOS)*100</t>
  </si>
  <si>
    <t>(No DE CONTRATOS DE PRESTACIÓN DE SERVICIOS PROFESIONALES INGRESADOS AL SIGEP / No DE CONTRATOS DE PRESTACIÓN DE SERVICIOS PROFESIONALES CELEBRADOS)*100</t>
  </si>
  <si>
    <t>LEGALIZACIÓN DE CONTRATO</t>
  </si>
  <si>
    <t>(No DE INFORMES DEL COMITÉ DE DEFENSA JUDICIAL Y CONCILIACIÓN PRESENTADOS OPORTUNAMENTE / No DE INFORMES DEL COMITÉ DE DEFENSA JUDICIAL Y CONCILIACIÓN A PRESENTAR)*100</t>
  </si>
  <si>
    <t>PROGRAMAS ANUALES DE AUDITORIAS EJECUTADOS (EVALUACIÓN INDEPENDIENTE)</t>
  </si>
  <si>
    <t>PROGRAMAS ANUALES DE AUDITORIAS COORDINADAS (CALIDAD)</t>
  </si>
  <si>
    <t>(No INFORMES DE AUDITORIA REALIZADAS OPORTUNAMENTE / No INFORMES DE AUDITORIA A REALIZAR)*100</t>
  </si>
  <si>
    <t>SEGUIMIENTO A INDICADORES Y PLANES INSTITUCIONALES EFECTUADOS</t>
  </si>
  <si>
    <t xml:space="preserve">CUMPLIMIENTO AL CRONOGRAMA PARA LA LIQUIDACION DE NOMINAS </t>
  </si>
  <si>
    <t>CRONOGRAMAS PARA LA LIQUIDACION DE NOMINAS ELABORADO</t>
  </si>
  <si>
    <t>REGISTRAR EN EL APLICATIVO SIIF NACION LA DESGREGACION PRESUPUESTAL</t>
  </si>
  <si>
    <t>GESTION DE RECURSOS FINANCIEROS (PRESUPUESTO)</t>
  </si>
  <si>
    <t>(No DE ACUERDOS REGISTRADOS EN EL SIIF / No DE ACUERDO APROBADOS)*100</t>
  </si>
  <si>
    <t xml:space="preserve">ADMINISTRACION DEL RECAUDO </t>
  </si>
  <si>
    <t>GESTION DE RECURSOS FINANCIEROS (TESORERIA)</t>
  </si>
  <si>
    <t>(No DE PILAS RECIBIDAS / No DE RECAUDO RECIBIDOS SEGÚN LO FINANCIERO)*100</t>
  </si>
  <si>
    <t xml:space="preserve">COBRO PERSUASIVO A MOROSOS </t>
  </si>
  <si>
    <t>REALIZAR COBROS Y RECOBROS A DEUDORES</t>
  </si>
  <si>
    <t>REMISIÓN DE EXPEDIENTES A LA OFICINA ASESORA JURIDICA</t>
  </si>
  <si>
    <t>GESTION DE RECURSOS FINANCIEROS (CONTABILIDAD)</t>
  </si>
  <si>
    <t>PGRF03</t>
  </si>
  <si>
    <t>ADMINSITRACIÓN  DE LOS SERVICIOS DE SALUD</t>
  </si>
  <si>
    <t>(No DE INFORMES DE AUDITORIAS MEDICAS REALIZADAS / No DE INFORMES AUDITORIAS MEDICAS A REALIZAR)*100</t>
  </si>
  <si>
    <t>PGSS03</t>
  </si>
  <si>
    <t>CONCILIACIONES ENTRE PROCESOS</t>
  </si>
  <si>
    <t>PGBT01</t>
  </si>
  <si>
    <t>(No DE SEGUIMIENTOS REALIZADOS A LAS MATRICES DE LOS INDICADORES DE GESTION OPORTUNAMENTE / No DE SEGUIMIENTOS A REALIZAR)*100</t>
  </si>
  <si>
    <t xml:space="preserve">% META (RESULTADO / META) </t>
  </si>
  <si>
    <t>PGBT02</t>
  </si>
  <si>
    <t>PGBT03</t>
  </si>
  <si>
    <t>PGBT04</t>
  </si>
  <si>
    <t>PGTH01</t>
  </si>
  <si>
    <t>PGTH02</t>
  </si>
  <si>
    <t>PGTH03</t>
  </si>
  <si>
    <t>PGTH04</t>
  </si>
  <si>
    <t>PGTH05</t>
  </si>
  <si>
    <t>PGTH06</t>
  </si>
  <si>
    <t>(No DE AUDITORÍAS MÉDICAS REALIZADAS / No DE AUDITORÍAS MÉDICAS PROGRAMADAS)*100</t>
  </si>
  <si>
    <t>(No DE INFORMES DE MEDICIÓN DE LA SATISFACCIÓN AL CIUDADANO PRESENTADOS OPORTUNAMENTE / No DE INFORMES DE MEDICIÓN DE LA SATISFACCIÓN AL CIUDADANO A PRESENTAR)*100</t>
  </si>
  <si>
    <t>(No DE PLANILLAS TRAMITADAS / No DE  PLANILLAS RECIBIDAS DURANTE EL PERIODO)*100</t>
  </si>
  <si>
    <t>(No DE NOVEDADES DE AFILIACIÓN APLICADAS EN TÉRMINOS DE OPORTUNIDAD / No DE NOVEDADES RECIBIDAS)*100</t>
  </si>
  <si>
    <t>(No DE BIENES MUEBLES VERIFICADOS / No TOTAL DE BIENES MUEBLES REGISTRADO EN EL SISTEMA DE INVENTARIO)*100</t>
  </si>
  <si>
    <t>(No DE CONCILIACIONES ENTRE PROCESOS EFECTUADAS / No DE CONCILIACIONES ENTRE PROCESOS PROGRAMADAS)*100</t>
  </si>
  <si>
    <t>(No DE REQUERIMIENTOS EXPEDIDOS / No TOTAL DE DEUDORES MOROSOS Y/O APORTANTES REGISTRADOS)*100</t>
  </si>
  <si>
    <t>(No DE EXPEDIENTES REMITIDOS A LA OFICINA ASESORA JURIDICA / No DE EXPEDIENTES EJECUTORIADOS Y CON LIQUIDACIÓN DE DEUDA)*100</t>
  </si>
  <si>
    <t>(No DE SOLICITUDES ATENDIDAS EN TÉRMINOS DE OPORTUNIDAD / No DE SOLICITUDES RECIBIDAS  POR CONCEPTO DE CUOTAS PARTES)*100</t>
  </si>
  <si>
    <t>(No. DE PLANES INSTITUCIONALES VERIFICADOS / No. DE PLANES INSTITUCIONALES A VERIFICAR)*100</t>
  </si>
  <si>
    <t xml:space="preserve"> PRESTACIONES ECONÓMICAS TRAMITADAS</t>
  </si>
  <si>
    <t>ASESORAR A LOS PROCESOS EN LA FORMULACIÓN DE LOS PLANES INSTITUCIONALES</t>
  </si>
  <si>
    <t>PDES01</t>
  </si>
  <si>
    <t>(No DE PLANES ASESORADOS Y FORMULADOS OPORTUNAMENTE  DURANTE EL PERIODO / No DE PLANES ASESORAR Y FORMULAR DURANTE EL PERIODO)*100</t>
  </si>
  <si>
    <t>(No DE SEGUIMIENTOS REALIZADOS OPORUNAMENTE A LOS PLANES INSTITUCIONALES / No DE SEGUIMIENTOS A REALIZAR A LOS PLANES INSTITUCIONALES)*100</t>
  </si>
  <si>
    <t>PAAC01</t>
  </si>
  <si>
    <t>PAAC02</t>
  </si>
  <si>
    <t>PAAC03</t>
  </si>
  <si>
    <t>PAAC04</t>
  </si>
  <si>
    <t>(No DE INFORMES DE DESEMPEÑO LABORAL PRESENTADOS / No DE INFORMES DE DESEMPEÑO LABORAL A PRESENTAR)*100</t>
  </si>
  <si>
    <t xml:space="preserve">REGISTRO DE PLANILLAS  INTEGRADAS DE LIQUIDACIÓN DE APORTES -  PILA  </t>
  </si>
  <si>
    <t>(No DE  VALORACIONES MÉDICO - LABORALES REALIZADAS / No DE VALORACIONES  MÉDICO - LABORALES SOLICITADAS)*100</t>
  </si>
  <si>
    <t>(No DE SOLICITUDES  ATENDIDAS EN EL SEMESTRE ANTERIOR / No DE SOLICITUDES RADICADAS Y RECIBIDAS EN EL SEMESTRE ANTERIOR)*100</t>
  </si>
  <si>
    <t>ADQUISICIÓN Y SUMINISTRO  DE BIENES Y SERVICIOS</t>
  </si>
  <si>
    <t>(No. DE PRODUCTOS DE ADQUISICION Y SUMINISTRO DE BIENES Y SERVICIOS REALIZADOS / No DE PRODUCTOS ADQUISICION Y SUMINISTRO  DE BIENES Y SERVICIOS A REALIZAR)* 100</t>
  </si>
  <si>
    <t>MANTENIMIENTO DE LOS BIENES</t>
  </si>
  <si>
    <t>ADMINISTRACIÓN Y CONTROL DE INVENTARIOS</t>
  </si>
  <si>
    <t>(No. DE NO CONFORMIDADES DOCUMENTADAS / No. DE NO CONFORMIDADES SOLICITADAS A DOCUMENTAR)*100</t>
  </si>
  <si>
    <t>(No. DE COBROS Y/O RECOBROS EXPEDIDOS / No. TOTAL DE DEUDORES REGISTRADOS)*100</t>
  </si>
  <si>
    <t>NUMERACIÓN, COMUNICACIÓN, PUBLICACIÓN Y/O NOTIFICACIÓN DE ACTOS ADMINISTRATIVOS.</t>
  </si>
  <si>
    <t>(No. DE TABLAS DE RETENCIÓN DOCUMENTAL ACTUALIZADAS O MODIFICADAS / No. DE SOLICITUD DE MODIFICACIONES Y/O ACTUALIZACIONES APROBADAS POR EL COMITÉ)*100</t>
  </si>
  <si>
    <t>(No. DE ACTOS ADMINISTRATIVOS NUMERADOS, PUBLICADOS, COMUNICADOS Y/O NOTIFICADOS / No. DE ACTOS ADMINISTRATIVOS A NUMERAR, PUBLICAR, COMUNICAR Y/O NOTIFICAR)*100</t>
  </si>
  <si>
    <t>(No. DE DOCUMENTOS AUTENTICADOS OPORTUNAMENTE / No. DE DOCUMENTOS AUTENTICAR)*100</t>
  </si>
  <si>
    <t>(No. DE PRODUCTOS DE LA ADMINISTRACIÓN DEL ARCHIVO CENTRAL REALIZADOS / No. DE PRODUCTOS A REALIZAR EN LA ADMINISTRACIÓN DEL ARCHIVO CENTRAL)* 100</t>
  </si>
  <si>
    <t>(No. DE DOCUMENTOS ENVIADOS POR DISTINTOS MEDIOS / No. DE DOCUMENTOS A ENVIAR POR DISTINTOS MEDIOS)*100</t>
  </si>
  <si>
    <t>(No. de bienes inmuebles legalizados / No. de bienes inmuebles tranferidos por Invias-  Ferrovias y Mintransporte).* 100</t>
  </si>
  <si>
    <t>Porcentual</t>
  </si>
  <si>
    <t>TRIMESTRAL</t>
  </si>
  <si>
    <t>(Nro de bienes inmuebles ofertados/ Nro. de bienes inmuebles programados para comercializar)*100.</t>
  </si>
  <si>
    <t>100%</t>
  </si>
  <si>
    <t>Porcentaje de saneamiento de Bienes Inmuebles intransferibles.</t>
  </si>
  <si>
    <t>(No. de bienes muebles ofertados/ No. de bienes muebles programados apara comercializar)*100.</t>
  </si>
  <si>
    <t>COBERTURA DEL PLAN INSTITUCIONAL DE CAPACITACIÓN</t>
  </si>
  <si>
    <t>CUMPLIMIENTO DE LOS PROYECTOS DE APRENDIZAJE EN QUIPO "PAES" DEL PLAN INSTITUCIONAL DE CAPACITACIÓN</t>
  </si>
  <si>
    <t xml:space="preserve">EFICIENCIA </t>
  </si>
  <si>
    <t>INDUCCIÓN  GENERAL DE PERSONAL</t>
  </si>
  <si>
    <t>INDUCCIÓN ESPECIFICA DE PERSONAL</t>
  </si>
  <si>
    <t>NOVEDADES DE PERSONAL TRAMITADAS EN  TÉRMINOS</t>
  </si>
  <si>
    <t>LIQUIDACION DE NOMINA</t>
  </si>
  <si>
    <t>(No. DE FUNCIONARIOS CAPACITADOS / No. DE FUNCIONARIOS DE LA ENTIDAD)*100</t>
  </si>
  <si>
    <t>(No. PROYECTOS DE APRENDIZAJE EN EQUIPO CON NIVEL DE CUMPLIMIENTO SATISFACTORIO/ No. DE PROYECTOS DE APRENDIZAJE EN EQUIPO FORMULADO)*100</t>
  </si>
  <si>
    <t>(No. DE INDUCCIONES GENERALES CON EVALUACION SATISFACTORIA/ No. DE INDUCCIONES GENERALES DESARROLLADAS)*100</t>
  </si>
  <si>
    <t>(No. DE INDUCCIONES ESPECIFICAS CON EVALUACION SATISFACTORIAS / No. DE INDUCCIONES ESPECIFICAS DESARROLLADAS)*100</t>
  </si>
  <si>
    <t>(No. TOTAL DE NOVEDADES DE PERSONAL  TRAMITADAS EN TERMINOS / No. DE SOLICITUDES DE NOVEDADES REQUERIDAS EN EL PERIODO)*100</t>
  </si>
  <si>
    <t>(No.TOTAL DE NOMINAS LIQUIDADAS EN LAS FECHAS ESTABLECIDAS / No TOTL DE NOMINAS REQUERIDAS)*100</t>
  </si>
  <si>
    <t>ADMINISTRACIÓN DEL SISTEMA INTEGRAL DE  GESTIÓN (MECI - CALIDAD)</t>
  </si>
  <si>
    <t>PDES03</t>
  </si>
  <si>
    <t>CONSOLIDACIÓN DEL INFORME EJECUTIVO PARA  REVISIÓN POR  LA DIRECCIÓN</t>
  </si>
  <si>
    <t>(No. DE INFORMES EJECUTIVO PARA LA REVISIÓN POR LA DIRECCIÓN REALIZADOS OPORTUNAMENTE / No. DE INFORMES EJECUTIVO PARA LA REVISIÓN POR LA DIRECCIÓN  A REALIZAR )*100</t>
  </si>
  <si>
    <t>PGTS01</t>
  </si>
  <si>
    <t>PAJU04</t>
  </si>
  <si>
    <t>REVISIÓN DE LAS PROYECCIONES DE ACTUACIONES ADMINISTRATIVAS TRAMITADAS</t>
  </si>
  <si>
    <t xml:space="preserve">(No. DE PROYECCIONES DE ACTUACIONES ADMINISTRATIVAS REVISADAS Y APROBADAS / No. DE PROYECCIONES DE ACTUACIONES ADMINISTRATIVAS A REVISAR Y/O APROBAR EN EL PERIODO)*100 </t>
  </si>
  <si>
    <t>Durante el primer semestre de 2016, el Grupo de Trabajo de Control Interno realizó la Coordinación del Primer Ciclo de Auditorias de la vigencia 2016, los auditores de calidad del FPS realizaron de acuerdo a la programación establecida la ejecución de las mismas y fueron presentados los informes de auditoria en terminos de oportunidad. Evidencia en la TRD 110.41.03.</t>
  </si>
  <si>
    <t>Durante el primer semestre de 2016 fueron realizadas 27 auditorias de Seguimiento y Evaluacioón Independientes de las cuales se realizaron y presentaron oportunamente los informes de auditorias a los diferentes procesos. Evidencia en la TRD 110.53.09.</t>
  </si>
  <si>
    <t>Durante el primer semestre de 2016 el Grupo de Trabajo de Control Interno realizo el seguimiento a los diferentes planes institucionales asi:
ENERO: se realizo oportunamente los seguimiento a los planes PMI, PMR, PLAN FORTALECIMIENTO DEL SIG, PLAN ESTRATEGICO, INDICADORES DE GESTION, PNC. SE REALIZO EXTEMPORANEO EL SEGUIMIENTO AL PLAN DE ACCION.
MARZO: se realizo el seguimiento al PLAN DE FORTALECIMIENTO DEL SIG Y PLAN DE MEJORAMIENTO DE LA GESTION ETICA.
ABRIL: se realizo el seguimiento al PMR, PMI y PLAN ESTRATEGICO.
MAYO: se realizo seguimiento al PLAN ANTICORRUPCION Y DE ATENCION AL CIUDADANO Y PLAN DE FORTALECIMIENTO. Evidencia en la Intranet y pagina WEB del FPS.</t>
  </si>
  <si>
    <t>El proceso de Atencióna al Ciudadano durante el I semestre  presentó un total de 12  informes de desempeño laboral  los cuales se pueden evidenciar en la unidad documental 220-5309.</t>
  </si>
  <si>
    <t>El proceso de Atención al Ciudadano realizo una jornada de mecanismos de participacion ciudadana el dia 301/03/2016 esto se puede evidenciar en la carpeta 220 - 5203 Capacitacion y Socializacion mediante el Acta No. 13.</t>
  </si>
  <si>
    <t>El proceso de Atención al Ciudadano presento al Director General los Informes de peticiones, quejas, reclamos, sugerencias y denuncias de la siguiente manera:  IV trimestre del 2015 el dia 22/01/2016 a traves del memorando GUD-  20162200005493 y I trimestre del 2016 el dia 19/04/2016 a traves del memorando GUD- 20162200031193.</t>
  </si>
  <si>
    <t>El proceso de Atención al Ciudadano presento al Director General los informes de satisfacción al ciudadano de la siguiente manera: IV trimestre el día 22/01/2016 a través del memorando GUD- 20162200005493 y el I trimestre el día 21/04/2016 a través del memorando GUD- 20162200031633.</t>
  </si>
  <si>
    <t xml:space="preserve">Durante el semestre evaluado se presento el Informe de Revisión por la Dirección del segundo semestre 2015, el cual se encuentra publicado en la pagina de intranet de la entidad, desde el 10/03/2016.  </t>
  </si>
  <si>
    <t>Durante el primer semestre del 2016 fueron programadas 854 auditorias medicas de las cuales se realizaron 852 auditorias medicas y se realizaron 10 auditorias adicionales por necesidad del servicio. Evidencia en la carpeta indicadores trimestrales TRD 340 - 5306.</t>
  </si>
  <si>
    <t>Durante el primer semestre del 2016 fueron recibidas 3191 novedades de Afiliacion las cuales fueron aplicas en termino de oportunidad en su totalidad. Se puede evidenciar en la carpeta consolidación de novedades TRD 320 - 6601.</t>
  </si>
  <si>
    <t>En el primer semestre del 2016 fue solicitada una (1) valoracion medico laboral la cual fue realizada. Se puede evidenciar en la carpeta contrato valoraciones medicas 2016 TRD 340 - 0601.</t>
  </si>
  <si>
    <t>Durante el segundo semestre del 2015 fueron recibidas 4300 solicitudes de Prestaciones Economicas, de las cuales se tramitaron un total de 4193. Las restantes solicitudes pendientes quedaron observadas en espera de documentacion, tramites de otras areas o entes externos y fueron resueltas en el primer semestre del 2016. Se evidencia en los informes mensuales de los abogados sustanciadores y consolidados de tramites.</t>
  </si>
  <si>
    <t>Para el I semestre del 2016 se realizo el seguimiento a las matrices de Indicadores Estrategicos e Indicadores Por Proceso del II semestre 2015, las cuales fueron enviadas el Grupo de Trabajo de Control Interno el día 15/01/2016 para su verificación, evidencia que se puede cotejar en la pagina intranet de la Entidad.</t>
  </si>
  <si>
    <t xml:space="preserve">El plan de Manejo de Riesgos se envio de manera oportuna a la oficina de control interno para seguimiento del ultimo trimestre de 2015 por medio de correo electronico con fecha del 14  de enero de 2016 y para el primer trimestre de 2016 por medio de correo con fecha del 8 de Abril de 2016
EL plan de mejoramiento IV trimestre de 2015  se envia por medio de correo electronico con fecha del 12 enero de 2016 y el del primer trimestre de 2016 se envia por medio de correo electronico con fecha del 08 de Abril de 2016.  </t>
  </si>
  <si>
    <t>Durante el I semestre de 2016, se expidieron  6  requerimientos, frente a un total de 6  deudores morosos y/o aportantes registrados.  
La evidencia se encuentra en:  Carpeta de trabajo RADICADOS DE GESTION PERSUASIVA. Alojadas en hoja de trabajo denominada REQUERIMIENTOS, ubicada en el computador del funcionario a cargo.</t>
  </si>
  <si>
    <t xml:space="preserve">Durante el I semestre de 2016, se expidieron  305 cobros por concepto de cuotas partes; 6  recobros al FOSYGA y  197 deudores del SGSSS;  frente a un total de 508  deudores registrados. 
La evidencia se encuentra en en el aplicativo ORFEO, TRD, serie 201640502601; y las carpetas Nos. 4002702 y radicacion masiva ORFEO. </t>
  </si>
  <si>
    <t>Durante el I semestre de 2016, se remitieron  6 expedientes a la Oficina Asesora Juridica - OAJ-  frente a  6  expedientes ejecutoriados y con liquidación de deuda. 
La  evidencia se encuentra en el aplicativo ORFEO, memorandos COB-20164050026353 de fecha 30 marzo de 2016, COB-20164050041543 de fecha  18 mayo de 2016 y COB-20164050041883 de fecha 19 mayo de 2016.</t>
  </si>
  <si>
    <t>Durante el I semestre de 2016, se atendieron (47 requerimientos y 12 tramites de pago) 59 solicitudes atendidas en términos de oportunidad, frente a 59 solicitudes recibidas por concepto de cuotas partes. 
La evidencia se encuentra en: radicados Nos. 20164050103251, 20164050109481,  20164050109881 , 20164050110071 20164050103231, 20164050109911, 20164050110091,  20164050110111 / FORMATO PARA SOLICITUD DE CDP - CUOTAS PARTES  POR PAGAR CODIGO:APGCBSFIFO01. /. y Carpeta de trabajo RADICADOS DE GESTION PERSUASIVA. Alojadas en el computador del funcionario a cargo.</t>
  </si>
  <si>
    <t xml:space="preserve">Durante el Primer semestre de 2016, realizaron 506 solicitudes de servicios de soporte tecnico de los cuales 506 fueron atendidas, evidencia que se encuentra en la carpeta solicitud de servicios informaticos 2016 120.62.01 </t>
  </si>
  <si>
    <t xml:space="preserve">En el 1 semestre de 2016, se presentó un informe del Comite de Defensa Judicial  y  Conciliación, correspondiente al II  semestre anterior dirigido a la Agencia Nacional de Defensa Jurídica del Estado. Evidencia TRD 1300803, Comite de Defensa Judicial y Conciliación - correo electronico de fecha 14/03/2016. </t>
  </si>
  <si>
    <t xml:space="preserve">En el primer semestre de 2016, se emitieron 2 conceptos juridicos. Evidencia TRD 1301707. Se contestaron 217 derechos de petición de la competencia otorgada a traves de Decreto 553 de 2015. Evidencia base de datos. Y se contestaron 8 derechos de petición de la Oficina Asesora Juridica. Evidencia TRD 1302901. </t>
  </si>
  <si>
    <t>En el I semestre de 2016, se ingresaron en el SIGEP: Sistema de Información y Gestión del Empleo Público, 193 contratos de prestacion de servicios. Evidencia pagina web www.sigep.gov.co</t>
  </si>
  <si>
    <t>En el primer semestre de 2016, se proyectaron 135 actuaciones administrativas revisadas y aprobadas por concepto de Bonos pensionales, y 140 proyecciones de actuaciones a revisar y/o a aprobar de Bonos pensionales. Por concepto de Cuotas partes se proyectaron 26 actuaciones administrativas revisadas y aprobadas, y 38 fueron el numero de proyecciones administrativas a revisar y/o aprobar . Evidencia Base de datos.</t>
  </si>
  <si>
    <t>NO SE PRESENTO REPORTE</t>
  </si>
  <si>
    <t>N/A</t>
  </si>
  <si>
    <t>N/A
Durante el 1er semestre/2016, no se requirió realizar  Actividades de Inducción General; por cuanto, no ingresaron funcionarios nuevos a las entidad.</t>
  </si>
  <si>
    <t>N/A
No se requirió realizar  Actividades de Inducción Especifica; por cuanto, no ingresaron funcionarios nuevos a las entidad, Durante el 2do semestre/2015.</t>
  </si>
  <si>
    <t>Durante el  primer semestre de 2016 fueron tramitadas en término  162 novedades de  vacaciones, bonificación por servicios prestados, libranzas,  horas extras, entre otras, para un cumplimiento del 100%.
EVIDENCIAS SERIE: 2104903 HISTORIA LABORALES DE PERSONAL Y 2106301 NOMINAS</t>
  </si>
  <si>
    <t>Durante el  primer semestre de 2016 fueron requeridas, liquidadas y suministradas para su pago 13 nómina de personal,  doce (12)  quincenales de la nómina y una(1) de retroactividad.
EVIDENCIAS SERIE: 2106301 NOMINAS</t>
  </si>
  <si>
    <t>En el primer semetre del 2016 se realizaron tres acuerdos (PROSOCIAL, PUERTOS DE COLOMBIA , HOSPITAL SAN JUAN DE DIOS E INSTITUTO MATERNO INFANTIL) se evidencia en la carpeta modificaciones al Pto 2016 400-78-03 del 2016.</t>
  </si>
  <si>
    <t>En el  semestre  de Diciembre de 2015 a Mayo de 2016 fueron recibidos 5.296 recaudos de los cuales el operador de información SOI reportó en su totalidad las planillas de autoliquidación  al consorcio SAYP, generando una efectiva identificación del recaudo acordes a lo establecido en el Decreto 4023 de 2011.</t>
  </si>
  <si>
    <t>En el primer  semestre del 2015  se realizaron  71  conciliaciones entre procesos   y  156 conciliaciones bancarias  de un total de 230 realizadas, conciliaciones programada 230 la evidencia se encuentra  archivada en  la carpeta   GCO 420 19 01.</t>
  </si>
  <si>
    <t>Durante el primer semestre se identificaron un total de 72 no  conformidades de las cuales 53 fueron relaes y 19 potenciales, las cuales se documentaron en terminos de  oportunidad en un 100%, esta informacion se encuentra consignada en cada uno de los planes correspondientes y se puede verificar mediante la revision de los correos electronicos enviados al Grupo de Trabajo de Control Interno.</t>
  </si>
  <si>
    <t>El proceso Gestión Documental actualizó las TRD de acuerdo a las solicitudes presentada  por los puntos fuera de bogota  (Santa Marta y Barranquilla). De estas solicitudes presentadas fue actualizada la TRD de la oficina de santa marta  el dia 10/05/2016 evidencia consignada en el aplicativo ORFEO, en el  cual se visualiza los cambios a la TRD de la anteriormente señalada.</t>
  </si>
  <si>
    <t xml:space="preserve">En el semestre de octubre de 2015 a  marzo de 2016 se recibieron 1122 resoluciones las cuales fueron debidamente notificadas, publicadas y cominicadas en terminos de ley de acuerdo al lo establecido en el proceso y se puede verificar en la base de datos CODIGO:  APGDOSGEFO02, que se encuentra en la oficina de Secretaria General y es debidamente manejada por el funcionario LUIS EDUARDO MARTINEZ HIGUERA. </t>
  </si>
  <si>
    <t>En el semestre de enero a junio del 2016 se recibieron 38 solicitudes de autenticacion de documentos, de los diferentes procesos, los cuales dan un total de 6725 folios autenticados. Solicitudes que se pueden evidenciar en la carpeta SD-20010-001 , que se encuentra en la Oficina de Secretartia General a cargo del funcionario LUIS EDUARDO MARTINEZ HIGUERA.</t>
  </si>
  <si>
    <t>Durante el semestre se programaron 13 transferencias de los archivos de gestión los cuales fueron: Secretaria General 26 de febrero , Tesorería 1 de marzo , División Central 31 de marzo, Subdirección de Prestaciones Sociales 20 de mayo , Dirección General 27 de mayo , Oficina Asesora Jurídica 31 de mayo , Servicios De Salud(Valoraciones) 31 de mayo , Seguimiento y Evaluación 1 de junio , Prestaciones Económicas 9 de junio , Secretaria General  15 de junio  Contabilidad  10 de junio,  talento humano , 17 de junio, administrativa 17 de junio  los que solicitaron prorroga son: Talento Humano para el 30 de agosto . Evidencia consignada en la carpeta 220-5202 transferencias documentales 2016,  fueron entregados 166 documentos en calidad de préstamo, 147 por el DOC.PLUS y 19 por el formato  de préstamo de documentos del archivo. Evidencia consignada en el software DOC.PLUS y en la carpeta de préstamos de documentos 2016. Fueron revisados 1.400 unidades documentales como resultado de las transferencias primarias recibidas por gestión documental por parte de los procesos que tenían entrega programada evidencia consignada 220-5202 carpeta transferencia documental.</t>
  </si>
  <si>
    <t xml:space="preserve">Durante el primer semestre  del 2016 fueron enviados 15.010 docuemntos  por los diferentes medios distribuidos así: 5898 por correo certificado, 5263 por entrega personal, 493 por servientrega, 158 por correo electrónico, 430 servicio corra, 2057 por mensajero,  711 ORFEO digitalizado. evidencia consiganda en el plicativo orfeo en modulo de  estadistica. </t>
  </si>
  <si>
    <t>para el primer semestre del año 2016 fueron entregados dos informes de PROGRAMA ANUAL DE AUDITORIA trimestrales asi: 
Mediante Memorando No 
 20163400000133 del 05 de Enero del 2016 fue enviado el informe del programa anual de auditoria del primer trimestre del 2016
 Mediante Memorando No 20163400027703 del 05 de Abril del 2016 fue enviado informe de programa anual de auditorias  del segundo trimestre del 2016
SE PUEDE EVIDENCIAR EN LA CARPETA PLAN ANUAL DE AUDITORIA CON TRD 340 - 5306</t>
  </si>
  <si>
    <t>Durante el primer semestre del 2016 se  recibieron 6833 planillas las cuales fueron tramitadas en su totalidad y se puede evidenciar  en la base de datos CONSOLIDADO DE PLANILLAS del funcionario encargado PILA</t>
  </si>
  <si>
    <t>Durante el primer semestre del 2016 se tramitaron 18 nominas, correspondiente a Ferrocarriles Nacionales de Colombia: 6 nominas mensuales, Fundacion San Juan de Dios:  6 nominas mensuales y Prosocial: 6 nominas mensuales  de manera oportuna, de acuerdo al cronograma de nomina que se estableciera a principio de la presente vigenca. SE PUEDE EVIDENCIAR EN LA CARPETA NOMINA - SOPORTES NOMINA   con TRD 635 Y EN LA CARPETA CONVENIO - CONVENIO ENTIFDADES  con TRD 252.</t>
  </si>
  <si>
    <t>Durante el semestre evaluado se realizaron las siguientes asesorias para la formulación a los planes Institucionales:              1. Plan de fortalecimiento del SIG se realizó asesoria para su formulación el día 23/06/2016 como consta en el correo electronico yajairag@fondo del 22/06/2016.                                                                                                                                                                                        2. El Plan de Eficiencia Administrativa, tiene contemplada sus actividades en el Plan de Acción vigencia 2016, en la politica Eficiencia Administrativa.
3, Se Formulo el Plan de Acción de la vigencia 2016 evidecnia que se puede cotejar en la página web de la entidad link: http://www.fps.gov.co/planeacion_gestion_control/planes_programas/plan_accion, Acta No 001 de 28 de enero de 2016.- Comite de Desarrollo Administrativo
4, Se Formulo el Plan Estratégico Institucional evidecnia que se puede cotejar en la página web de la entidad link: http://www.fps.gov.co/index.php?idcategoria=4376, Acta No 001 de 28 de enero de 2016.- Comite de Desarrollo Administrativo. . 
5, Se formulo el Plan Anticorrupción y Atención al Ciudadano teniendo en cuenta los nuevos lineamientos del DAFP,  el cual se publico en la página web de la entidad el 31 de marzo de 2016. link: http://www.fps.gov.co/planeacion_gestion_control/planes_programas/plan_anticorrupcion. Acta No 005 - Comite de Desarrollo Administrativo.</t>
  </si>
  <si>
    <r>
      <t>Se realizó el seguimiento a los siguientes planes institucionales  los cuales se encuentran publicados en la página de web e  intranet de la entidad y enviados en oportunidad al Grupo Interno de Trabajo de Control Interno.     
1. Plan de Acción II semestre 2015. correo electrónico 15/01/2016 
2.Plan Estratégico IV trimestre 2015. correo electrónico 14/01/2016 
3, .Plan Estratégico I trimestre 2016. correo electrónico 08/04/2016 .
4, El Plan Anticorrupción y Atención al Ciudadano I cuatrimestre año 2016  correo electrónico 04/05/2016.</t>
    </r>
    <r>
      <rPr>
        <b/>
        <sz val="11"/>
        <color indexed="10"/>
        <rFont val="Arial Narrow"/>
        <family val="2"/>
      </rPr>
      <t xml:space="preserve"> </t>
    </r>
  </si>
  <si>
    <t>LINA ALEJANDRA MORALES</t>
  </si>
  <si>
    <r>
      <t xml:space="preserve">Durante el semestre evaluado se realizaron las siguientes asesorias para la formulación a los planes Institucionales asi:    
1. Plan de fortalecimiento del SIG se realizó asesoria para su formulación el día 23/06/2016 con las debilidades del primer capitulo de revision por la direccion quedando pendiente las debilidades del MECI 2014 y 2015. 50%                                                                                                                                                                                        
2, Se Formulo el Plan de Acción de la vigencia 2016 incluyendo las actividades del Plan de Eficiencia Administrativa, 
3, Se Formulo el Plan Estratégico Institucional, aprobado mediante Acta No 001 de 28 de enero de 2016.- Comite de Desarrollo Administrativo. . 
4, Se formulo el Plan Anticorrupción y Atención al Ciudadano teniendo en cuenta los nuevos lineamientos del DAFP,  el cual se publico en la página web de la entidad el 31 de marzo de 2016. link: http://www.fps.gov.co/planeacion_gestion_control/planes_programas/plan_anticorrupcion. Acta No 005 - Comite de Desarrollo Administrativo, quedando pendiente las modificaciones solicitadas por el Ministerio.
</t>
    </r>
    <r>
      <rPr>
        <b/>
        <sz val="11"/>
        <rFont val="Arial Narrow"/>
        <family val="2"/>
      </rPr>
      <t>NIVEL DE CUMPLIMIENTO 88% ACEPTABLE.</t>
    </r>
  </si>
  <si>
    <t xml:space="preserve">LINA ALEJANDRA MORALES </t>
  </si>
  <si>
    <t>YAJAIRA GONZALEZ</t>
  </si>
  <si>
    <r>
      <t>Se evidencia cumplimiento en la realizacion de los  seguimientos a los siguientes planes institucionales  los cuales se encuentran publicados en la página de web e  intranet de la entidad asi:
1. Plan de Acción II semestre 2015. correo electrónico 15/01/2016 
2.Plan Estratégico IV trimestre 2015. correo electrónico 14/01/2016 
3, .Plan Estratégico I trimestre 2016. correo electrónico 08/04/2016 .
4, El Plan Anticorrupción y Atención al Ciudadano I cuatrimestre año 2016  correo electrónico 04/05/2016.</t>
    </r>
    <r>
      <rPr>
        <b/>
        <sz val="11"/>
        <color indexed="10"/>
        <rFont val="Arial Narrow"/>
        <family val="2"/>
      </rPr>
      <t xml:space="preserve"> 
</t>
    </r>
    <r>
      <rPr>
        <b/>
        <sz val="11"/>
        <rFont val="Arial Narrow"/>
        <family val="2"/>
      </rPr>
      <t>NIVEL DE CUMPLIMIENTO 100% SATISFACTORIO.</t>
    </r>
  </si>
  <si>
    <r>
      <t xml:space="preserve">Se evidencia publicación extemporanea del informe de revisión por la Dirección el cual fue publicado el 10/03/2016 y debio ser publicado el 18/02/2016.
</t>
    </r>
    <r>
      <rPr>
        <b/>
        <sz val="11"/>
        <rFont val="Arial Narrow"/>
        <family val="2"/>
      </rPr>
      <t>NIVEL DE CUMPLIMIENTO 0% INSATISFACTORIO.</t>
    </r>
  </si>
  <si>
    <r>
      <t xml:space="preserve">Se evidencia presentación de informes laborales por dos funcionarios de la oficina de atención al ciudadano durante el primer semestre de 2016, quedando pendiente le informe del mes de junio de la funcionaria Johana Cadena. Evidencia TRD 220-53-09.
</t>
    </r>
    <r>
      <rPr>
        <b/>
        <sz val="11"/>
        <color indexed="8"/>
        <rFont val="Arial Narrow"/>
        <family val="2"/>
      </rPr>
      <t>NIVEL DE CUMPLIMIENTO 92% ACEPTABLE.</t>
    </r>
  </si>
  <si>
    <r>
      <t xml:space="preserve">Se evidencia acta No. 13 del 31/03/2016 mediante la cual se realizo entrega del boletin institucional a 48 pensionados. Evidencia TRD 220,52,02.
</t>
    </r>
    <r>
      <rPr>
        <b/>
        <sz val="11"/>
        <color indexed="8"/>
        <rFont val="Arial Narrow"/>
        <family val="2"/>
      </rPr>
      <t>NIVEL DE CUMPLIMIENTO 100% SATISFACTORIO.</t>
    </r>
  </si>
  <si>
    <r>
      <t xml:space="preserve">Se evidencia que el proceso de Atención al Ciudadano presento al Director General los Informes de peticiones, quejas, reclamos, sugerencias y denuncias de la siguiente manera:  IV trimestre del 2015 el dia 22/01/2016 a traves del memorando GUD-  20162200005493 y I trimestre del 2016 el dia 19/04/2016 a traves del memorando GUD- 20162200031193. evidencia TRD 220,53,09.
</t>
    </r>
    <r>
      <rPr>
        <b/>
        <sz val="11"/>
        <rFont val="Arial Narrow"/>
        <family val="2"/>
      </rPr>
      <t>NIVEL DE CUMPLIMIENTO 100% SATISFACTORIO.</t>
    </r>
  </si>
  <si>
    <r>
      <t xml:space="preserve">Se evidencia que el proceso de Atención al Ciudadano presento oportunamente al Director General los informes de satisfacción al ciudadano de la siguiente manera: IV trimestre el día 22/01/2016 a través del memorando GUD- 20162200005493 y el I trimestre el día 21/04/2016 a través del memorando GUD- 20162200031633. evidencia TRD 220-36-01.
</t>
    </r>
    <r>
      <rPr>
        <b/>
        <sz val="11"/>
        <rFont val="Arial Narrow"/>
        <family val="2"/>
      </rPr>
      <t>NIVEL DE CUMPLIMIENTO 100% SATISFACTORIO.</t>
    </r>
  </si>
  <si>
    <r>
      <t xml:space="preserve">Se evidencia presentación de los programas trimestrales de auditorias medicas asi:
1, Programa de auditorias medicas correspondiente al primer trimestre de 2016, recibido en 08/02/2016 mediante memorando GSS-20163400009423 y devuelto por inconsistencias el 11/02/2016 mediante memorando GCI-20161100013933, dicho programa no fue presentado con las correcciones solicitadas; por lo anterior no fue adoptado por el comite coordinador del sistema de control interno y calidad.
2, programa de auditorias medicas correspondiente al II trimestre de 2016, recibido el 11/04/2016 en control interno y presentado para adopcion por parte del comite coordinador del sistema de control interno y calidad. 
</t>
    </r>
    <r>
      <rPr>
        <b/>
        <sz val="11"/>
        <rFont val="Arial Narrow"/>
        <family val="2"/>
      </rPr>
      <t>NIVEL DE CUMPLIMIENTO 50% MINIMO.</t>
    </r>
  </si>
  <si>
    <r>
      <t xml:space="preserve">Durante el primer semestre fueron recibidas y tramitadas 6833 planillas en terminos de oportunidad.
</t>
    </r>
    <r>
      <rPr>
        <b/>
        <sz val="11"/>
        <rFont val="Arial Narrow"/>
        <family val="2"/>
      </rPr>
      <t>NIVEL DE CUMPLIMIENTO 100% SATISFACTORIO.</t>
    </r>
  </si>
  <si>
    <r>
      <t xml:space="preserve">ENERO: 690 CON 2 INCONSISTENCIAS SUBSANADAS Y 1 NO SOLUCIONADA. 
FEBRERO: 682 CON 2 INCONSISTENCIAS SIN SOLUCIONAR
MARZO: 630 CON 2 INCONSISTENCIAS SIN SOLUCIONAR
ABRIL: 653 CON 2 INCONSISTENCIAS SUBSANADAS Y 1 NO SOLUCIONADA. 
MAYO: 543 SIN INCONSISTENCIAS
JUNIO: NO SE REPORTA, A LA FECHA SE ESTA CERRANDO EL MES.
</t>
    </r>
    <r>
      <rPr>
        <b/>
        <sz val="11"/>
        <rFont val="Arial Narrow"/>
        <family val="2"/>
      </rPr>
      <t>NIVEL DE CUMPLIMIENTO 100% SATISFACTORIO.</t>
    </r>
  </si>
  <si>
    <r>
      <t xml:space="preserve">Se evidencia cumplimiento en el tramite de liquidación de nomina asi: 6 nominas de ferrocarriles nacionales de colombia, 6 nominas de san juan de Dios y 6 nominas de prosocial.
</t>
    </r>
    <r>
      <rPr>
        <b/>
        <sz val="11"/>
        <rFont val="Arial Narrow"/>
        <family val="2"/>
      </rPr>
      <t>NIVEL DE CUMPLIMIENTO 100% SATISFACTORIO.</t>
    </r>
  </si>
  <si>
    <r>
      <t xml:space="preserve">Se evidencia según base de datos suministrada que durante el primer semestre de 2016 fueron tramitadas 162 novedades en nominas correspondientes a Vacaciones, bonificación por servicios prestados, libranzas, horas extras, etc.
</t>
    </r>
    <r>
      <rPr>
        <b/>
        <sz val="11"/>
        <rFont val="Arial Narrow"/>
        <family val="2"/>
      </rPr>
      <t>NIVEL DE CUMPLIMIENTO 100% SATISFACTORIO.</t>
    </r>
  </si>
  <si>
    <r>
      <t xml:space="preserve">Se evidencia que durante el primer semestre de 2016 fueron tramitadas un total de 13 nominas asi: dos nominas mensuales y una nomina de retroactividad.
</t>
    </r>
    <r>
      <rPr>
        <b/>
        <sz val="11"/>
        <rFont val="Arial Narrow"/>
        <family val="2"/>
      </rPr>
      <t>NIVEL DE CUMPLIMIENTO 100% SATISFACTORIO.</t>
    </r>
  </si>
  <si>
    <r>
      <t xml:space="preserve">Durante el  primer semetre del 2016 se realizaron tres acuerdos (PROSOCIAL, PUERTOS DE COLOMBIA , HOSPITAL SAN JUAN DE DIOS E INSTITUTO MATERNO INFANTIL) .
</t>
    </r>
    <r>
      <rPr>
        <b/>
        <sz val="11"/>
        <rFont val="Arial Narrow"/>
        <family val="2"/>
      </rPr>
      <t>NIVEL DE CUMPLIMIENTO 100% SATISFACTORIO.</t>
    </r>
  </si>
  <si>
    <r>
      <t xml:space="preserve">En el  semestre  de Diciembre de 2015 a Mayo de 2016 fueron recibidos 5.296 recaudos de los cuales el operador de información SOI reportó en su totalidad las planillas de autoliquidación  al consorcio SAYP, generando una efectiva identificación del recaudo acordes a lo establecido en el Decreto 4023 de 2011.
</t>
    </r>
    <r>
      <rPr>
        <b/>
        <sz val="11"/>
        <rFont val="Arial Narrow"/>
        <family val="2"/>
      </rPr>
      <t>NIVEL DE CUMPLIMIENTO 100% SATISFACTORIO.</t>
    </r>
  </si>
  <si>
    <r>
      <t xml:space="preserve">Se evidencia que durante el I semestre de 2016 se realizaron 13 requerimientos a dedudores y aportantes morosos a los siguientes municipios: PUERTO BERRIO, PUERTO, PUEBLO RICO, TARSO, CHINCHINA, GIRARDOT, MAGDALENA, PUEBLO VIEJO, CUCUTA, OCAÑA, HOSPITAL UNIVERSITARIO DE VALLE, SANTIAGO DE CALI, OBANDO Y ROLDANILLO.  Evidencias en la base datos del proceso.
</t>
    </r>
    <r>
      <rPr>
        <b/>
        <sz val="11"/>
        <rFont val="Arial Narrow"/>
        <family val="2"/>
      </rPr>
      <t>NIVEL DE CUMPLIMIENTO 100% SATISFACTORIO.</t>
    </r>
  </si>
  <si>
    <r>
      <t xml:space="preserve">Durante el primer semestre de 2016 se realizaron un total de 305 cuentas de cobro por concepto de cuotas partes asi: 270 del FPS y 35 de PROSOCIAL (100%), se realizaron 6 recobros al fosyga el 15/01/2016 según radicado MYT-R; en cuanto al cobro de morosos en salud no se esta realizando de manera adecuada (100%), segun base de datos del GIT de contabilidad los cobros fueron realizados en terminos para los meses de diciembre de 2015 y mayo de 2016 (33%)
</t>
    </r>
    <r>
      <rPr>
        <b/>
        <sz val="11"/>
        <rFont val="Arial Narrow"/>
        <family val="2"/>
      </rPr>
      <t>NIVEL DE CUMPLIMIENTO 78% ACEPTABLE.</t>
    </r>
  </si>
  <si>
    <r>
      <t xml:space="preserve">Durante el primer semestre de 2016 fueron remitidos 6 expedientes ejecutoriados y con liquidacion de deuda a la oficina Asesora Juridica para el inicio cobro coactivo asi: mediante memorando 201664050026353 los municipios Obando, Roldanillo y Pueblo Rico.
mediante memorando 201664050041883 Municipio de la cumbre.
mediante memorando 201664050041543 Municipio de Puerto Berrio y municipio de Pueblo viejo.
</t>
    </r>
    <r>
      <rPr>
        <b/>
        <sz val="11"/>
        <rFont val="Arial Narrow"/>
        <family val="2"/>
      </rPr>
      <t>NIVEL DE CUMPLIMIENTO 100% SATISFACTORIO.</t>
    </r>
  </si>
  <si>
    <r>
      <t xml:space="preserve">Durante el primer semestre de 2016 fueron recibidos y contestados en terminos 59 requerimientos por concepto de cuotas partes. Evidencia según memorandos La evidencia se encuentra en: radicados Nos. 20164050103251, 20164050109481,  20164050109881 , 20164050110071 20164050103231, 20164050109911, 20164050110091,  20164050110111.
</t>
    </r>
    <r>
      <rPr>
        <b/>
        <sz val="11"/>
        <rFont val="Arial Narrow"/>
        <family val="2"/>
      </rPr>
      <t>NIVEL DE CUMPLIMIENTO 100% SATISFACTORIO.</t>
    </r>
    <r>
      <rPr>
        <sz val="11"/>
        <rFont val="Arial Narrow"/>
        <family val="2"/>
      </rPr>
      <t xml:space="preserve"> </t>
    </r>
  </si>
  <si>
    <r>
      <t xml:space="preserve">Durante el primer semestre de 2016 se programaron 854 Auditorias de las cuales se realizaron un total de 852 asi: 
SANTA MARTA 100 DE 100
BARRANQUILLA 84 DE 84
CARTAGENA 98 DE 98
CALI  150 DE 150; ADICIONAL REALIZARON 10 VISITAS DE AUDITORIA.
BUENAVENTURA 78 DE 78
TUMACO  74 DE 74
MEDELLIN 90 DE 90
BUCARAMANGA 76 DE 76
CENTRAL 102 DE 104, SE DEJARON DE REALIZAR 2 AUDITORIAS.
</t>
    </r>
    <r>
      <rPr>
        <b/>
        <sz val="11"/>
        <rFont val="Arial Narrow"/>
        <family val="2"/>
      </rPr>
      <t>NIVEL DE CUMPLIMIENTO 99,77% SATISFACTORIO.</t>
    </r>
  </si>
  <si>
    <r>
      <t xml:space="preserve">Se evidencia que durante el primer semestre de 2016 fue realizado el seguimiento al II semestre de 2015 de los indicadores de gestión (por proceso y estrategico), mediante correo electronico del 15/01/2016 oportunamente.
</t>
    </r>
    <r>
      <rPr>
        <b/>
        <sz val="11"/>
        <rFont val="Arial Narrow"/>
        <family val="2"/>
      </rPr>
      <t xml:space="preserve">NIVEL DE CUMPLIMIENTO 100% SATISFACTORIO. </t>
    </r>
  </si>
  <si>
    <r>
      <t xml:space="preserve">Se evidencia que durante el primer semestre de 2016 se identificaron y fueron documentadas las siguientes no conformidades asi:
fueron recibidas y documentas 4 CI Y  17 CALIDAD,  no conformidades potenciales en terminos de oportunidad.
Asi mismo fueron recibidas un total de 44CI Y 9 CALIDAD,  no conformidades reales de las cuales fueron documentadas en terminos de oportunidad 50 y 3 fuera de terminos CI001-16, CI002-16 y CI018-16.
</t>
    </r>
    <r>
      <rPr>
        <b/>
        <sz val="11"/>
        <rFont val="Arial Narrow"/>
        <family val="2"/>
      </rPr>
      <t xml:space="preserve">NIVEL DE CUMPLIMIENTO 96% SATISFACTORIO. </t>
    </r>
  </si>
  <si>
    <r>
      <t xml:space="preserve">Se evidencia que durante el primer semestre de 2016 fueron presentados los seguimientos realizados al PMI Y PMR asi:
Mediante correo electronico del 14/01/2016 seguimiento realizado al PMR correspondiente al IV trimestre de 2015, extemporaneo.
Mediante correo electronico del 08/04/2016 seguimiento realizado al PMR correspondiente al I trimestre de 2016, oportuno.
Mediante correo electronico del 12/01/2016 seguimiento realizado al PMI correspondiente al IV trimestre de 2015, oportuno.
Mediante correo electronico del 08/04/2016 seguimiento realizado al PMI correspondiente al I trimestre de 2016, oportuno.
</t>
    </r>
    <r>
      <rPr>
        <b/>
        <sz val="11"/>
        <rFont val="Arial Narrow"/>
        <family val="2"/>
      </rPr>
      <t>NIVEL DE CUMPLIMIENTO 75% ACEPTABLE</t>
    </r>
  </si>
  <si>
    <r>
      <t xml:space="preserve">Durante el Primer semestre de 2016, realizaron 506 solicitudes de servicios de soporte tecnico de los cuales 506 fueron atendidas, evidencia que se encuentra en la carpeta solicitud de servicios informaticos 2016 120.62.01 
</t>
    </r>
    <r>
      <rPr>
        <b/>
        <sz val="11"/>
        <rFont val="Arial Narrow"/>
        <family val="2"/>
      </rPr>
      <t xml:space="preserve">NIVEL DE CUMPLIMIENTO 100% SATISFACTORIO. </t>
    </r>
  </si>
  <si>
    <r>
      <t xml:space="preserve">Se evidencia en la carpeta con TRD 110-53-09 la realización y la presentación de 27 informes de auditorias de evaluación independientese que fueron realizados por los auditores del Grupo de Trabajo Control Interno. 
</t>
    </r>
    <r>
      <rPr>
        <b/>
        <sz val="11"/>
        <rFont val="Arial Narrow"/>
        <family val="2"/>
      </rPr>
      <t xml:space="preserve">NIVEL DE CUMPLIMIENTO 100% SATISFACTORIO. </t>
    </r>
  </si>
  <si>
    <r>
      <t xml:space="preserve">Se evidencia el cumplimiento del programa de Auditorias del Sistema de Gestión de Calidad mediante la carpeta 110-41-03 en la cual se encuentran debidamente archivados los informes de las respectivos de las auditorias de calidad ejecutadas durante el I semestre del año 2016.
</t>
    </r>
    <r>
      <rPr>
        <b/>
        <sz val="11"/>
        <rFont val="Arial Narrow"/>
        <family val="2"/>
      </rPr>
      <t xml:space="preserve">NIVEL DE CUMPLIMIENTO 100% SATISFACTORIO. </t>
    </r>
  </si>
  <si>
    <r>
      <t xml:space="preserve">Se evidencia la publicación de los siguientes planes institucionales durante el I semestre 2016:
1) Seguimiento al Plan Estrategico Sectorial correspondiente al VI trimestre de 2015 y I trimestre de 2016,  enviado por correo electronico oportunamente.
2) Seguimiento al Plan de Manejo de Riesgos correspondiente al IV trimestre de 2015 y I trimestre de 2016, el cual fue enviado por correo electronico oportunamente.
3) Seguimiento al Plan de Mejoramiento Institucional correspondiente al IV trimestre de 2015 y I trimestre de 2016, el cual fue enviado por correo electronico oportunamente.
4) Seguimiento a los Indicadores Estrategicos y por Proceso correspondiente al II semestre de 2015, el cual fue enviado por correo electronico oportunamente.
5) Seguimiento al Plan Anticorrupción y de Atención al Ciudadano, el cual fue enviado por correo electronico oportunamente.
6) Seguimiento al Plan de Acción correspondiente al II semestre de 2015, el cual fue enviado por correo electronico extemporaneo.
7) Seguimiento al Plan de Fortalecimiento del SIG correspondiente al bimestre noviembre - diciembre, enero - febrero, marzo - abril, enviado por correo electronico oportunamente. 
</t>
    </r>
    <r>
      <rPr>
        <b/>
        <sz val="11"/>
        <color indexed="8"/>
        <rFont val="Arial Narrow"/>
        <family val="2"/>
      </rPr>
      <t xml:space="preserve">NIVEL DE CUMPLIMIENTO 93% ACEPTABLE. </t>
    </r>
  </si>
  <si>
    <r>
      <t xml:space="preserve">Durante el primer semestre 2016 fueron presentadas las modificaciones de las TRD de los siguientes procesos asistencia juridica, atencion al ciudadano, gestion de cobro y afiliacion y compensacion; las mismas no fueron aprobadas toda vez que no hubo comite institucional de Desarrollo administrativo.
</t>
    </r>
    <r>
      <rPr>
        <b/>
        <sz val="11"/>
        <rFont val="Arial Narrow"/>
        <family val="2"/>
      </rPr>
      <t xml:space="preserve">NIVEL DE CUMPLIMIENTO 0% INSATISFACTORIO. </t>
    </r>
  </si>
  <si>
    <r>
      <t xml:space="preserve">Durante el I semestre de 2016 se dio cumplimiento a los productos asi:
1, se dio cumplimiento a 15 transferencias documentales de 17 programadas para un cumplimiento del 88%.
2, las actividades relacionadas con DOCPLUS se encuentran cumplidas al 100% en actividades de prestamo de carpetas, con relacion al cargue de la informacion de transferencia al archivo central se encuentra pendiente la dependencias de Subdireccion de prestaciones sociales y Asistencia juridica. cumplimiento 80%
3, Durante el I semestre no fueron aprobadas las TRD de los procesos asistencia juridica, atencion al ciudadano, gestion de cobro y afiliacion y compensacion. 0%
4, Durante el periodo informado se debian digitalizar 1755 unidades documentales de las cuales fueron digitalizados 723. CUMPLIMIENTO 41%
</t>
    </r>
    <r>
      <rPr>
        <b/>
        <sz val="11"/>
        <rFont val="Arial Narrow"/>
        <family val="2"/>
      </rPr>
      <t>NIVEL DE CUMPLIMIENTO 52% MINIMO.</t>
    </r>
  </si>
  <si>
    <r>
      <t xml:space="preserve">Durante el primer semestre  del 2016 fueron enviados 15.010 documentos  por los diferentes medios distribuidos así: 5898 por correo certificado, 5263 por entrega personal, 493 por servientrega, 158 por correo electrónico, 430 servicio corra, 2057 por mensajero,  711 ORFEO digitalizado. evidencia consiganda en el plicativo orfeo en modulo de  estadistica. 
</t>
    </r>
    <r>
      <rPr>
        <b/>
        <sz val="11"/>
        <rFont val="Arial Narrow"/>
        <family val="2"/>
      </rPr>
      <t xml:space="preserve">NIVEL DE CUMPLIMIENTO 100% SATISFACTORIO. </t>
    </r>
  </si>
  <si>
    <r>
      <t xml:space="preserve">Durante el primer semestre de 2016, se presentó un informe del Comite de Defensa Judicial  y  Conciliación, correspondiente al II  semestre de 2015, dirigido a la Agencia Nacional de Defensa Jurídica del Estado. El mismo fue presentado el  14/03/2016 de acuerdo a la circular externa No. 01 del 08/01/2016. 
</t>
    </r>
    <r>
      <rPr>
        <b/>
        <sz val="11"/>
        <color indexed="8"/>
        <rFont val="Arial Narrow"/>
        <family val="2"/>
      </rPr>
      <t xml:space="preserve">NIVEL DE CUMPLIMIENTO 100% SATISFACTORIO. </t>
    </r>
  </si>
  <si>
    <r>
      <t xml:space="preserve">En el primer semestre de 2016, se emitieron 2 conceptos juridicos. Evidencia TRD 1301707. Se contestaron 217 derechos de petición de la competencia otorgada a traves de Decreto 553 de 2015. Evidencia base de datos. Y se contestaron 8 derechos de petición de la Oficina Asesora Juridica. Evidencia TRD 1302901. 
</t>
    </r>
    <r>
      <rPr>
        <b/>
        <sz val="11"/>
        <color indexed="8"/>
        <rFont val="Arial Narrow"/>
        <family val="2"/>
      </rPr>
      <t xml:space="preserve">NIVEL DE CUMPLIMIENTO 100% SATISFACTORIO. </t>
    </r>
  </si>
  <si>
    <r>
      <t xml:space="preserve">En el I semestre de 2016, se ingresaron en el SIGEP: Sistema de Información y Gestión del Empleo Público, 193 contratos de prestacion de servicios. Evidencia pagina web www.sigep.gov.co.
</t>
    </r>
    <r>
      <rPr>
        <b/>
        <sz val="11"/>
        <color indexed="8"/>
        <rFont val="Arial Narrow"/>
        <family val="2"/>
      </rPr>
      <t xml:space="preserve">NIVEL DE CUMPLIMIENTO 100% SATISFACTORIO. </t>
    </r>
  </si>
  <si>
    <r>
      <t xml:space="preserve">En el semestre de octubre de 2015 a  marzo de 2016 se recibieron 1122 resoluciones las cuales fueron debidamente notificadas, publicadas y cominicadas en terminos de ley de acuerdo al lo establecido en el proceso y se puede verificar en la base de datos CODIGO:  APGDOSGEFO02.
</t>
    </r>
    <r>
      <rPr>
        <b/>
        <sz val="11"/>
        <rFont val="Arial Narrow"/>
        <family val="2"/>
      </rPr>
      <t xml:space="preserve">NIVEL DE CUMPLIMIENTO 100% SATISFACTORIO. </t>
    </r>
  </si>
  <si>
    <r>
      <t xml:space="preserve">En el semestre de enero a junio del 2016 se recibieron 38 solicitudes de autenticacion de documentos, de los diferentes procesos, los cuales dan un total de 6725 folios autenticados. Solicitudes que se pueden evidenciar en la carpeta SD-20010001 .
</t>
    </r>
    <r>
      <rPr>
        <b/>
        <sz val="11"/>
        <rFont val="Arial Narrow"/>
        <family val="2"/>
      </rPr>
      <t xml:space="preserve">NIVEL DE CUMPLIMIENTO 100% SATISFACTORIO. </t>
    </r>
  </si>
  <si>
    <r>
      <t xml:space="preserve">Durante el I semestre de 2016 fueron realizadas 23 valoraciones medico laborales de 27 solicitadas a nivel nacional; QUEDANDO PENDIENTE 4 POR REALIZAR.
</t>
    </r>
    <r>
      <rPr>
        <b/>
        <sz val="11"/>
        <rFont val="Arial Narrow"/>
        <family val="2"/>
      </rPr>
      <t>NIVEL DE CUMPLIMIENTO 85% ACEPTABLE</t>
    </r>
  </si>
  <si>
    <r>
      <t>Durante el primer semestre se realizaron 168 conciliaciones bancarias de las cuales 10 fueron realizadas de manera extemporanea; asi mismo fueron realizadas un total de 71 conciliaciones entre procesos quedando pendiente de realizar las del proceso de gestion de cobro persuasivo.</t>
    </r>
    <r>
      <rPr>
        <b/>
        <sz val="11"/>
        <rFont val="Arial Narrow"/>
        <family val="2"/>
      </rPr>
      <t xml:space="preserve">
NIVEL DE CUMPLIMIENTO 93% ACEPTABLE</t>
    </r>
  </si>
  <si>
    <r>
      <t xml:space="preserve">Durante el segundo semestre del 2015 fueron recibidas 2260 solicitudes de Prestaciones Economicas según base de datos suministrada por el proceso, de las cuales se tramitaron un total de 2,209; LOS TRAMITES PENDIENTES OBEDECEN A QUE LA ENTIDAD NO TENIA CONTRATO PARA AVISOS DE PRENSA.
</t>
    </r>
    <r>
      <rPr>
        <b/>
        <sz val="11"/>
        <rFont val="Arial Narrow"/>
        <family val="2"/>
      </rPr>
      <t>NIVEL DE CUMPLIMIENTO 98% SATISFACTORIO.</t>
    </r>
  </si>
  <si>
    <r>
      <t xml:space="preserve">Durante el primer semestre de 2016, se realizaron 76 ingresos de almacen, las cuales corresponden a las compras de caja menor desde los meses de febrero a junio de 2016.  lo anterior toda vez que no se ha realizado la contratacion del suministro de productos de papeleria y cafeteria.
</t>
    </r>
    <r>
      <rPr>
        <b/>
        <sz val="11"/>
        <rFont val="Arial Narrow"/>
        <family val="2"/>
      </rPr>
      <t>NIVEL DE CUMPLIMIENTO 100% SATISFACTORIO.</t>
    </r>
  </si>
  <si>
    <r>
      <t xml:space="preserve">Durante el primer semestre de 2016 se realizo lo siguiente:
1, se realizaron 76 ingresos de almacen, los cuales corresponden a las compras de caja menor.
2, se realizo el cierre trimestral de bienes muebles de consumo devolutivos actualizados con corte a 31 de diciembre de 2015,
</t>
    </r>
    <r>
      <rPr>
        <b/>
        <sz val="11"/>
        <rFont val="Arial Narrow"/>
        <family val="2"/>
      </rPr>
      <t>NIVEL DE CUMPLIMIENTO 100% SATISFACTORIO.</t>
    </r>
  </si>
  <si>
    <t>N/A; PARA TRANSFERIR BIENES INMUEBLES POR PARTE DE INVIAS Y MINISTERIO DE TRANSPORTE, SE REALIZO MESA DE TRABAJO CON LA AGENCIA JURDICA DEL ESTADO EL DIA 16 DE AMYO DE 2016.</t>
  </si>
  <si>
    <t>N/A, LA ENTIDAD SUSCRIBIO CONTRATO INTERADMINISTRATIVO No. 204-2016 CON EL IGAC PARA LA REALIZACION DE AVALUOS TECNICOS DE BIENES INMUEBLES TENIENDO COMO OBJETIVO COMERCIALIZAR 44 BIENES.</t>
  </si>
  <si>
    <t>N/A, TENIENDO EN CUENTA QUE LAS PROYECCIONES DE LAS ACTUACIONES SON REALIZADAS POR DOS FIRMA EXTERNAS CONTRATADAS Y LAS MISMAS SON DE VERIFICACION POR PARTE DEL SUPERVISOR DE CONTRATO.  POR LO ANTERIOR SE RECOMIENDA MODIFICAR LA HOJA DE VIDA DEL INDICADOR.</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</si>
</sst>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 #,##0.00_);_([$€]\ * \(#,##0.00\);_([$€]\ * &quot;-&quot;??_);_(@_)"/>
    <numFmt numFmtId="182" formatCode="0.0000000"/>
    <numFmt numFmtId="183" formatCode="0.000000"/>
    <numFmt numFmtId="184" formatCode="0.00000"/>
    <numFmt numFmtId="185" formatCode="0.0000"/>
    <numFmt numFmtId="186" formatCode="0.000"/>
    <numFmt numFmtId="187" formatCode="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dddd\,\ dd&quot; de &quot;mmmm&quot; de &quot;yyyy"/>
    <numFmt numFmtId="193" formatCode="[$-240A]hh:mm:ss\ AM/PM"/>
    <numFmt numFmtId="194" formatCode="0.000%"/>
  </numFmts>
  <fonts count="49">
    <font>
      <sz val="11"/>
      <color theme="1"/>
      <name val="Calibri"/>
      <family val="2"/>
    </font>
    <font>
      <sz val="11"/>
      <color indexed="8"/>
      <name val="Calibri"/>
      <family val="2"/>
    </font>
    <font>
      <sz val="10"/>
      <name val="Arial"/>
      <family val="2"/>
    </font>
    <font>
      <sz val="8"/>
      <name val="Calibri"/>
      <family val="2"/>
    </font>
    <font>
      <sz val="9"/>
      <name val="Arial Narrow"/>
      <family val="2"/>
    </font>
    <font>
      <sz val="11"/>
      <name val="Arial Narrow"/>
      <family val="2"/>
    </font>
    <font>
      <sz val="11"/>
      <color indexed="8"/>
      <name val="Arial Narrow"/>
      <family val="2"/>
    </font>
    <font>
      <b/>
      <sz val="11"/>
      <color indexed="8"/>
      <name val="Arial Narrow"/>
      <family val="2"/>
    </font>
    <font>
      <sz val="11"/>
      <color indexed="10"/>
      <name val="Arial Narrow"/>
      <family val="2"/>
    </font>
    <font>
      <b/>
      <sz val="11"/>
      <name val="Arial Narrow"/>
      <family val="2"/>
    </font>
    <font>
      <b/>
      <sz val="11"/>
      <color indexed="9"/>
      <name val="Arial Narrow"/>
      <family val="2"/>
    </font>
    <font>
      <b/>
      <sz val="11"/>
      <color indexed="10"/>
      <name val="Arial Narrow"/>
      <family val="2"/>
    </font>
    <font>
      <u val="single"/>
      <sz val="7.7"/>
      <color indexed="12"/>
      <name val="Calibri"/>
      <family val="2"/>
    </font>
    <font>
      <u val="single"/>
      <sz val="7.7"/>
      <color indexed="20"/>
      <name val="Calibri"/>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8" fillId="28" borderId="1" applyNumberFormat="0" applyAlignment="0" applyProtection="0"/>
    <xf numFmtId="181"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1" fillId="20"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86">
    <xf numFmtId="0" fontId="0" fillId="0" borderId="0" xfId="0" applyFont="1" applyAlignment="1">
      <alignment/>
    </xf>
    <xf numFmtId="0" fontId="4" fillId="32" borderId="10" xfId="0" applyFont="1" applyFill="1" applyBorder="1" applyAlignment="1" applyProtection="1">
      <alignment horizontal="justify" vertical="center" wrapText="1"/>
      <protection locked="0"/>
    </xf>
    <xf numFmtId="0" fontId="10" fillId="33" borderId="11" xfId="0" applyFont="1" applyFill="1" applyBorder="1" applyAlignment="1" applyProtection="1">
      <alignment horizontal="center" vertical="center" wrapText="1"/>
      <protection/>
    </xf>
    <xf numFmtId="0" fontId="9" fillId="10" borderId="11" xfId="0" applyFont="1" applyFill="1" applyBorder="1" applyAlignment="1" applyProtection="1">
      <alignment horizontal="center" vertical="center" wrapText="1"/>
      <protection/>
    </xf>
    <xf numFmtId="0" fontId="5" fillId="4" borderId="11" xfId="0" applyFont="1" applyFill="1" applyBorder="1" applyAlignment="1" applyProtection="1">
      <alignment horizontal="center" vertical="center" wrapText="1"/>
      <protection/>
    </xf>
    <xf numFmtId="0" fontId="9" fillId="4" borderId="11" xfId="0" applyFont="1" applyFill="1" applyBorder="1" applyAlignment="1" applyProtection="1">
      <alignment horizontal="center" vertical="center" wrapText="1"/>
      <protection/>
    </xf>
    <xf numFmtId="0" fontId="9" fillId="4" borderId="11" xfId="99" applyFont="1" applyFill="1" applyBorder="1" applyAlignment="1" applyProtection="1">
      <alignment horizontal="center" vertical="center" wrapText="1"/>
      <protection/>
    </xf>
    <xf numFmtId="0" fontId="5" fillId="4" borderId="11" xfId="99" applyFont="1" applyFill="1" applyBorder="1" applyAlignment="1" applyProtection="1">
      <alignment horizontal="center" vertical="center" wrapText="1"/>
      <protection/>
    </xf>
    <xf numFmtId="9" fontId="5" fillId="4" borderId="11" xfId="0" applyNumberFormat="1" applyFont="1" applyFill="1" applyBorder="1" applyAlignment="1" applyProtection="1">
      <alignment horizontal="center" vertical="center" wrapText="1"/>
      <protection/>
    </xf>
    <xf numFmtId="0" fontId="6" fillId="4" borderId="11" xfId="0" applyFont="1" applyFill="1" applyBorder="1" applyAlignment="1" applyProtection="1">
      <alignment horizontal="center" vertical="center"/>
      <protection locked="0"/>
    </xf>
    <xf numFmtId="0" fontId="5" fillId="4" borderId="11" xfId="0" applyNumberFormat="1" applyFont="1" applyFill="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7" fillId="4" borderId="11" xfId="94" applyFont="1" applyFill="1" applyBorder="1" applyAlignment="1" applyProtection="1">
      <alignment horizontal="center" vertical="center" wrapText="1"/>
      <protection/>
    </xf>
    <xf numFmtId="0" fontId="5" fillId="4" borderId="11" xfId="0" applyFont="1" applyFill="1" applyBorder="1" applyAlignment="1" applyProtection="1">
      <alignment horizontal="justify" vertical="center" wrapText="1"/>
      <protection locked="0"/>
    </xf>
    <xf numFmtId="0" fontId="5" fillId="9" borderId="11" xfId="0" applyFont="1" applyFill="1" applyBorder="1" applyAlignment="1" applyProtection="1">
      <alignment horizontal="center" vertical="center" wrapText="1"/>
      <protection/>
    </xf>
    <xf numFmtId="0" fontId="9" fillId="9" borderId="11" xfId="0" applyFont="1" applyFill="1" applyBorder="1" applyAlignment="1" applyProtection="1">
      <alignment horizontal="center" vertical="center" wrapText="1"/>
      <protection/>
    </xf>
    <xf numFmtId="9" fontId="5" fillId="9" borderId="11" xfId="0" applyNumberFormat="1" applyFont="1" applyFill="1" applyBorder="1" applyAlignment="1" applyProtection="1">
      <alignment horizontal="center" vertical="center"/>
      <protection/>
    </xf>
    <xf numFmtId="0" fontId="6" fillId="9" borderId="11" xfId="0" applyFont="1" applyFill="1" applyBorder="1" applyAlignment="1" applyProtection="1">
      <alignment horizontal="center" vertical="center"/>
      <protection locked="0"/>
    </xf>
    <xf numFmtId="0" fontId="5" fillId="9" borderId="11" xfId="90" applyNumberFormat="1" applyFont="1" applyFill="1" applyBorder="1" applyAlignment="1" applyProtection="1">
      <alignment horizontal="center" vertical="center" wrapText="1"/>
      <protection locked="0"/>
    </xf>
    <xf numFmtId="49" fontId="5" fillId="34" borderId="11" xfId="0" applyNumberFormat="1"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protection locked="0"/>
    </xf>
    <xf numFmtId="0" fontId="5" fillId="34" borderId="11" xfId="90" applyFont="1" applyFill="1" applyBorder="1" applyAlignment="1" applyProtection="1">
      <alignment horizontal="center" vertical="center" wrapText="1"/>
      <protection locked="0"/>
    </xf>
    <xf numFmtId="0" fontId="9" fillId="35"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9"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protection/>
    </xf>
    <xf numFmtId="9" fontId="5" fillId="13" borderId="11" xfId="0" applyNumberFormat="1" applyFont="1" applyFill="1" applyBorder="1" applyAlignment="1" applyProtection="1">
      <alignment horizontal="center" vertical="center"/>
      <protection/>
    </xf>
    <xf numFmtId="0" fontId="6" fillId="13" borderId="11" xfId="0" applyFont="1" applyFill="1" applyBorder="1" applyAlignment="1" applyProtection="1">
      <alignment horizontal="center" vertical="center"/>
      <protection locked="0"/>
    </xf>
    <xf numFmtId="0" fontId="5" fillId="13" borderId="11" xfId="0" applyNumberFormat="1" applyFont="1" applyFill="1" applyBorder="1" applyAlignment="1" applyProtection="1">
      <alignment horizontal="justify" vertical="center" wrapText="1"/>
      <protection locked="0"/>
    </xf>
    <xf numFmtId="0" fontId="5" fillId="13" borderId="11" xfId="0" applyNumberFormat="1" applyFont="1" applyFill="1" applyBorder="1" applyAlignment="1" applyProtection="1">
      <alignment horizontal="center" vertical="center" wrapText="1"/>
      <protection locked="0"/>
    </xf>
    <xf numFmtId="0" fontId="9" fillId="36" borderId="11" xfId="0" applyFont="1" applyFill="1" applyBorder="1" applyAlignment="1" applyProtection="1">
      <alignment horizontal="center" vertical="center" wrapText="1"/>
      <protection/>
    </xf>
    <xf numFmtId="0" fontId="5" fillId="37" borderId="11" xfId="0" applyFont="1" applyFill="1" applyBorder="1" applyAlignment="1" applyProtection="1">
      <alignment horizontal="center" vertical="center" wrapText="1"/>
      <protection/>
    </xf>
    <xf numFmtId="0" fontId="9" fillId="37" borderId="11" xfId="0" applyFont="1" applyFill="1" applyBorder="1" applyAlignment="1" applyProtection="1">
      <alignment horizontal="center" vertical="center" wrapText="1"/>
      <protection/>
    </xf>
    <xf numFmtId="9" fontId="5" fillId="37" borderId="11" xfId="0" applyNumberFormat="1" applyFont="1" applyFill="1" applyBorder="1" applyAlignment="1" applyProtection="1">
      <alignment horizontal="center" vertical="center" wrapText="1"/>
      <protection/>
    </xf>
    <xf numFmtId="0" fontId="6" fillId="37" borderId="11" xfId="0"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wrapText="1"/>
      <protection/>
    </xf>
    <xf numFmtId="0" fontId="9"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protection/>
    </xf>
    <xf numFmtId="9" fontId="5" fillId="38" borderId="11" xfId="0" applyNumberFormat="1" applyFont="1" applyFill="1" applyBorder="1" applyAlignment="1" applyProtection="1">
      <alignment horizontal="center" vertical="center" wrapText="1"/>
      <protection/>
    </xf>
    <xf numFmtId="0" fontId="6" fillId="38" borderId="11" xfId="0" applyFont="1" applyFill="1" applyBorder="1" applyAlignment="1" applyProtection="1">
      <alignment horizontal="center" vertical="center"/>
      <protection locked="0"/>
    </xf>
    <xf numFmtId="0" fontId="6" fillId="38" borderId="11" xfId="0" applyFont="1" applyFill="1" applyBorder="1" applyAlignment="1" applyProtection="1">
      <alignment horizontal="justify" vertical="center" wrapText="1"/>
      <protection locked="0"/>
    </xf>
    <xf numFmtId="0" fontId="6" fillId="38" borderId="11" xfId="0" applyFont="1" applyFill="1" applyBorder="1" applyAlignment="1" applyProtection="1">
      <alignment horizontal="center" vertical="center" wrapText="1"/>
      <protection locked="0"/>
    </xf>
    <xf numFmtId="0" fontId="5" fillId="8" borderId="11" xfId="0" applyFont="1" applyFill="1" applyBorder="1" applyAlignment="1" applyProtection="1">
      <alignment horizontal="center" vertical="center" wrapText="1"/>
      <protection/>
    </xf>
    <xf numFmtId="0" fontId="9" fillId="8" borderId="11" xfId="0" applyFont="1" applyFill="1" applyBorder="1" applyAlignment="1" applyProtection="1">
      <alignment horizontal="center" vertical="center" wrapText="1"/>
      <protection/>
    </xf>
    <xf numFmtId="0" fontId="5" fillId="8" borderId="11" xfId="0" applyFont="1" applyFill="1" applyBorder="1" applyAlignment="1" applyProtection="1">
      <alignment horizontal="center" vertical="center"/>
      <protection/>
    </xf>
    <xf numFmtId="9" fontId="5" fillId="8" borderId="11" xfId="0" applyNumberFormat="1" applyFont="1" applyFill="1" applyBorder="1" applyAlignment="1" applyProtection="1">
      <alignment horizontal="center" vertical="center" wrapText="1"/>
      <protection/>
    </xf>
    <xf numFmtId="0" fontId="6" fillId="8" borderId="11" xfId="0" applyFont="1" applyFill="1" applyBorder="1" applyAlignment="1" applyProtection="1">
      <alignment horizontal="center" vertical="center"/>
      <protection locked="0"/>
    </xf>
    <xf numFmtId="0" fontId="5" fillId="39" borderId="11" xfId="0" applyFont="1" applyFill="1" applyBorder="1" applyAlignment="1" applyProtection="1">
      <alignment horizontal="center" vertical="center"/>
      <protection/>
    </xf>
    <xf numFmtId="0" fontId="5" fillId="8" borderId="11" xfId="0" applyFont="1" applyFill="1" applyBorder="1" applyAlignment="1" applyProtection="1">
      <alignment horizontal="center" vertical="center"/>
      <protection locked="0"/>
    </xf>
    <xf numFmtId="0" fontId="5" fillId="8" borderId="11" xfId="0" applyFont="1" applyFill="1" applyBorder="1" applyAlignment="1" applyProtection="1">
      <alignment horizontal="justify" vertical="center" wrapText="1"/>
      <protection locked="0"/>
    </xf>
    <xf numFmtId="0" fontId="5" fillId="8" borderId="11" xfId="0" applyFont="1" applyFill="1" applyBorder="1" applyAlignment="1" applyProtection="1">
      <alignment horizontal="center" vertical="center" wrapText="1"/>
      <protection locked="0"/>
    </xf>
    <xf numFmtId="9" fontId="5" fillId="37" borderId="11" xfId="0" applyNumberFormat="1" applyFont="1" applyFill="1" applyBorder="1" applyAlignment="1" applyProtection="1">
      <alignment horizontal="center" vertical="center"/>
      <protection/>
    </xf>
    <xf numFmtId="0" fontId="5" fillId="37" borderId="11" xfId="90" applyNumberFormat="1" applyFont="1" applyFill="1" applyBorder="1" applyAlignment="1" applyProtection="1">
      <alignment horizontal="center" vertical="center" wrapText="1"/>
      <protection locked="0"/>
    </xf>
    <xf numFmtId="0" fontId="5" fillId="37" borderId="11" xfId="99" applyFont="1" applyFill="1" applyBorder="1" applyAlignment="1" applyProtection="1">
      <alignment horizontal="center" vertical="center" wrapText="1"/>
      <protection/>
    </xf>
    <xf numFmtId="49" fontId="9" fillId="34"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protection/>
    </xf>
    <xf numFmtId="0" fontId="6" fillId="12" borderId="11" xfId="0"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wrapText="1"/>
      <protection/>
    </xf>
    <xf numFmtId="0" fontId="9" fillId="7" borderId="11" xfId="0" applyFont="1" applyFill="1" applyBorder="1" applyAlignment="1" applyProtection="1">
      <alignment horizontal="center" vertical="center" wrapText="1"/>
      <protection/>
    </xf>
    <xf numFmtId="0" fontId="5" fillId="7" borderId="11" xfId="0" applyFont="1" applyFill="1" applyBorder="1" applyAlignment="1" applyProtection="1">
      <alignment horizontal="center" vertical="center"/>
      <protection/>
    </xf>
    <xf numFmtId="9" fontId="5" fillId="7" borderId="11" xfId="0" applyNumberFormat="1" applyFont="1" applyFill="1" applyBorder="1" applyAlignment="1" applyProtection="1">
      <alignment horizontal="center" vertical="center"/>
      <protection/>
    </xf>
    <xf numFmtId="0" fontId="6" fillId="7" borderId="11" xfId="0"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wrapText="1"/>
      <protection locked="0"/>
    </xf>
    <xf numFmtId="0" fontId="5" fillId="40" borderId="11" xfId="0" applyFont="1" applyFill="1" applyBorder="1" applyAlignment="1" applyProtection="1">
      <alignment horizontal="center" vertical="center" wrapText="1"/>
      <protection/>
    </xf>
    <xf numFmtId="0" fontId="9" fillId="40"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center" vertical="center"/>
      <protection/>
    </xf>
    <xf numFmtId="9" fontId="5" fillId="40" borderId="11" xfId="0" applyNumberFormat="1" applyFont="1" applyFill="1" applyBorder="1" applyAlignment="1" applyProtection="1">
      <alignment horizontal="center" vertical="center"/>
      <protection/>
    </xf>
    <xf numFmtId="0" fontId="6" fillId="40" borderId="11" xfId="0" applyFont="1" applyFill="1" applyBorder="1" applyAlignment="1" applyProtection="1">
      <alignment horizontal="center" vertical="center"/>
      <protection locked="0"/>
    </xf>
    <xf numFmtId="0" fontId="5" fillId="12" borderId="11" xfId="90" applyFont="1" applyFill="1" applyBorder="1" applyAlignment="1" applyProtection="1">
      <alignment horizontal="center" vertical="center" wrapText="1"/>
      <protection locked="0"/>
    </xf>
    <xf numFmtId="0" fontId="5" fillId="41" borderId="11" xfId="0" applyFont="1" applyFill="1" applyBorder="1" applyAlignment="1" applyProtection="1">
      <alignment horizontal="center" vertical="center" wrapText="1"/>
      <protection/>
    </xf>
    <xf numFmtId="0" fontId="9" fillId="41" borderId="11" xfId="0" applyFont="1" applyFill="1" applyBorder="1" applyAlignment="1" applyProtection="1">
      <alignment horizontal="center" vertical="center" wrapText="1"/>
      <protection/>
    </xf>
    <xf numFmtId="0" fontId="5" fillId="41" borderId="11" xfId="0" applyFont="1" applyFill="1" applyBorder="1" applyAlignment="1" applyProtection="1">
      <alignment horizontal="center" vertical="center"/>
      <protection/>
    </xf>
    <xf numFmtId="9" fontId="5" fillId="41" borderId="11" xfId="0" applyNumberFormat="1" applyFont="1" applyFill="1" applyBorder="1" applyAlignment="1" applyProtection="1">
      <alignment horizontal="center" vertical="center"/>
      <protection/>
    </xf>
    <xf numFmtId="0" fontId="6" fillId="41" borderId="11" xfId="0" applyFont="1" applyFill="1" applyBorder="1" applyAlignment="1" applyProtection="1">
      <alignment horizontal="center" vertical="center"/>
      <protection locked="0"/>
    </xf>
    <xf numFmtId="0" fontId="5" fillId="41" borderId="11" xfId="0" applyFont="1" applyFill="1" applyBorder="1" applyAlignment="1" applyProtection="1">
      <alignment horizontal="center" vertical="center" wrapText="1"/>
      <protection locked="0"/>
    </xf>
    <xf numFmtId="0" fontId="5" fillId="42" borderId="11" xfId="0" applyFont="1" applyFill="1" applyBorder="1" applyAlignment="1" applyProtection="1">
      <alignment horizontal="center" vertical="center" wrapText="1"/>
      <protection/>
    </xf>
    <xf numFmtId="0" fontId="9" fillId="42" borderId="11" xfId="0" applyFont="1" applyFill="1" applyBorder="1" applyAlignment="1" applyProtection="1">
      <alignment horizontal="center" vertical="center" wrapText="1"/>
      <protection/>
    </xf>
    <xf numFmtId="9" fontId="5" fillId="42" borderId="11" xfId="0" applyNumberFormat="1" applyFont="1" applyFill="1" applyBorder="1" applyAlignment="1" applyProtection="1">
      <alignment horizontal="center" vertical="center"/>
      <protection/>
    </xf>
    <xf numFmtId="0" fontId="6" fillId="42" borderId="11" xfId="0" applyFont="1" applyFill="1" applyBorder="1" applyAlignment="1" applyProtection="1">
      <alignment horizontal="center" vertical="center"/>
      <protection locked="0"/>
    </xf>
    <xf numFmtId="0" fontId="5" fillId="42" borderId="11" xfId="0" applyFont="1" applyFill="1" applyBorder="1" applyAlignment="1" applyProtection="1">
      <alignment horizontal="center" vertical="center"/>
      <protection/>
    </xf>
    <xf numFmtId="0" fontId="5" fillId="43" borderId="11" xfId="0" applyFont="1" applyFill="1" applyBorder="1" applyAlignment="1" applyProtection="1">
      <alignment horizontal="center" vertical="center" wrapText="1"/>
      <protection/>
    </xf>
    <xf numFmtId="0" fontId="5" fillId="43" borderId="11" xfId="0" applyFont="1" applyFill="1" applyBorder="1" applyAlignment="1" applyProtection="1">
      <alignment horizontal="center" vertical="center"/>
      <protection/>
    </xf>
    <xf numFmtId="9" fontId="5" fillId="43" borderId="11" xfId="0" applyNumberFormat="1" applyFont="1" applyFill="1" applyBorder="1" applyAlignment="1" applyProtection="1">
      <alignment horizontal="center" vertical="center"/>
      <protection/>
    </xf>
    <xf numFmtId="0" fontId="6" fillId="43" borderId="11" xfId="0" applyFont="1" applyFill="1" applyBorder="1" applyAlignment="1" applyProtection="1">
      <alignment horizontal="center" vertical="center"/>
      <protection locked="0"/>
    </xf>
    <xf numFmtId="0" fontId="5" fillId="43" borderId="11" xfId="0" applyFont="1" applyFill="1" applyBorder="1" applyAlignment="1" applyProtection="1">
      <alignment horizontal="justify" vertical="center" wrapText="1"/>
      <protection locked="0"/>
    </xf>
    <xf numFmtId="0" fontId="5" fillId="43" borderId="11" xfId="90" applyFont="1" applyFill="1" applyBorder="1" applyAlignment="1" applyProtection="1">
      <alignment horizontal="center" vertical="center" wrapText="1"/>
      <protection locked="0"/>
    </xf>
    <xf numFmtId="0" fontId="5" fillId="44" borderId="11" xfId="0" applyFont="1" applyFill="1" applyBorder="1" applyAlignment="1" applyProtection="1">
      <alignment horizontal="center" vertical="center" wrapText="1"/>
      <protection/>
    </xf>
    <xf numFmtId="0" fontId="5" fillId="44" borderId="11" xfId="0" applyFont="1" applyFill="1" applyBorder="1" applyAlignment="1" applyProtection="1">
      <alignment horizontal="center" vertical="center"/>
      <protection/>
    </xf>
    <xf numFmtId="9" fontId="5" fillId="44" borderId="11" xfId="0" applyNumberFormat="1" applyFont="1" applyFill="1" applyBorder="1" applyAlignment="1" applyProtection="1">
      <alignment horizontal="center" vertical="center"/>
      <protection/>
    </xf>
    <xf numFmtId="0" fontId="6" fillId="44" borderId="11" xfId="0" applyFont="1" applyFill="1" applyBorder="1" applyAlignment="1" applyProtection="1">
      <alignment horizontal="center" vertical="center"/>
      <protection locked="0"/>
    </xf>
    <xf numFmtId="0" fontId="5" fillId="44" borderId="11" xfId="90" applyFont="1" applyFill="1" applyBorder="1" applyAlignment="1" applyProtection="1">
      <alignment horizontal="center" vertical="center" wrapText="1"/>
      <protection locked="0"/>
    </xf>
    <xf numFmtId="0" fontId="9" fillId="44"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justify" vertical="center" wrapText="1"/>
      <protection/>
    </xf>
    <xf numFmtId="9" fontId="5" fillId="40" borderId="11" xfId="0" applyNumberFormat="1" applyFont="1" applyFill="1" applyBorder="1" applyAlignment="1" applyProtection="1">
      <alignment horizontal="center" vertical="center" wrapText="1"/>
      <protection/>
    </xf>
    <xf numFmtId="0" fontId="5" fillId="40" borderId="11" xfId="90" applyFont="1" applyFill="1" applyBorder="1" applyAlignment="1" applyProtection="1">
      <alignment horizontal="justify" vertical="center" wrapText="1"/>
      <protection locked="0"/>
    </xf>
    <xf numFmtId="0" fontId="5" fillId="40" borderId="11" xfId="90" applyFont="1" applyFill="1" applyBorder="1" applyAlignment="1" applyProtection="1">
      <alignment horizontal="center" vertical="center" wrapText="1"/>
      <protection locked="0"/>
    </xf>
    <xf numFmtId="9" fontId="5" fillId="34" borderId="11" xfId="0" applyNumberFormat="1" applyFont="1" applyFill="1" applyBorder="1" applyAlignment="1" applyProtection="1">
      <alignment horizontal="center" vertical="center" wrapText="1"/>
      <protection/>
    </xf>
    <xf numFmtId="0" fontId="47" fillId="0" borderId="0" xfId="0" applyFont="1" applyAlignment="1" applyProtection="1">
      <alignment/>
      <protection/>
    </xf>
    <xf numFmtId="3" fontId="9" fillId="32" borderId="11" xfId="0" applyNumberFormat="1" applyFont="1" applyFill="1" applyBorder="1" applyAlignment="1" applyProtection="1">
      <alignment horizontal="center" vertical="center" wrapText="1"/>
      <protection/>
    </xf>
    <xf numFmtId="9" fontId="9" fillId="32" borderId="11" xfId="110" applyFont="1" applyFill="1" applyBorder="1" applyAlignment="1" applyProtection="1">
      <alignment horizontal="center" vertical="center" wrapText="1"/>
      <protection/>
    </xf>
    <xf numFmtId="0" fontId="5" fillId="0" borderId="0" xfId="0" applyFont="1" applyAlignment="1" applyProtection="1">
      <alignment/>
      <protection/>
    </xf>
    <xf numFmtId="0" fontId="6" fillId="44" borderId="11" xfId="0" applyFont="1" applyFill="1" applyBorder="1" applyAlignment="1" applyProtection="1">
      <alignment horizontal="center" vertical="center"/>
      <protection/>
    </xf>
    <xf numFmtId="0" fontId="6" fillId="44" borderId="11" xfId="0" applyFont="1" applyFill="1" applyBorder="1" applyAlignment="1" applyProtection="1">
      <alignment horizontal="center" vertical="center" wrapText="1"/>
      <protection/>
    </xf>
    <xf numFmtId="0" fontId="6" fillId="40" borderId="11" xfId="0" applyFont="1" applyFill="1" applyBorder="1" applyAlignment="1" applyProtection="1">
      <alignment horizontal="center" vertical="center"/>
      <protection/>
    </xf>
    <xf numFmtId="0" fontId="6" fillId="40" borderId="11" xfId="0" applyFont="1" applyFill="1" applyBorder="1" applyAlignment="1" applyProtection="1">
      <alignment horizontal="center" vertical="center" wrapText="1"/>
      <protection/>
    </xf>
    <xf numFmtId="0" fontId="48" fillId="0" borderId="0" xfId="0" applyFont="1"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47" fillId="0" borderId="0" xfId="0" applyFont="1" applyBorder="1" applyAlignment="1" applyProtection="1">
      <alignment/>
      <protection/>
    </xf>
    <xf numFmtId="0" fontId="11" fillId="0" borderId="0" xfId="0" applyFont="1" applyAlignment="1" applyProtection="1">
      <alignment/>
      <protection/>
    </xf>
    <xf numFmtId="0" fontId="9" fillId="0" borderId="0" xfId="0" applyFont="1" applyAlignment="1" applyProtection="1">
      <alignment/>
      <protection/>
    </xf>
    <xf numFmtId="0" fontId="8" fillId="45" borderId="0" xfId="0" applyFont="1" applyFill="1" applyAlignment="1" applyProtection="1">
      <alignment/>
      <protection/>
    </xf>
    <xf numFmtId="0" fontId="47" fillId="45" borderId="0" xfId="0" applyFont="1" applyFill="1" applyAlignment="1" applyProtection="1">
      <alignment/>
      <protection/>
    </xf>
    <xf numFmtId="0" fontId="5" fillId="43" borderId="11" xfId="0" applyFont="1" applyFill="1" applyBorder="1" applyAlignment="1" applyProtection="1">
      <alignment horizontal="center" vertical="center" wrapText="1"/>
      <protection locked="0"/>
    </xf>
    <xf numFmtId="0" fontId="5" fillId="38" borderId="11" xfId="0" applyFont="1" applyFill="1" applyBorder="1" applyAlignment="1" applyProtection="1">
      <alignment horizontal="justify" vertical="center" wrapText="1"/>
      <protection locked="0"/>
    </xf>
    <xf numFmtId="0" fontId="6" fillId="42" borderId="11" xfId="0" applyFont="1" applyFill="1" applyBorder="1" applyAlignment="1" applyProtection="1">
      <alignment horizontal="justify" vertical="center"/>
      <protection locked="0"/>
    </xf>
    <xf numFmtId="0" fontId="5" fillId="44" borderId="11" xfId="90" applyFont="1" applyFill="1" applyBorder="1" applyAlignment="1" applyProtection="1">
      <alignment horizontal="justify" vertical="center" wrapText="1"/>
      <protection locked="0"/>
    </xf>
    <xf numFmtId="0" fontId="5" fillId="12" borderId="11" xfId="0" applyFont="1" applyFill="1" applyBorder="1" applyAlignment="1" applyProtection="1">
      <alignment horizontal="center" vertical="center" wrapText="1"/>
      <protection/>
    </xf>
    <xf numFmtId="49" fontId="5" fillId="12" borderId="11" xfId="0" applyNumberFormat="1" applyFont="1" applyFill="1" applyBorder="1" applyAlignment="1" applyProtection="1">
      <alignment horizontal="center" vertical="center"/>
      <protection/>
    </xf>
    <xf numFmtId="0" fontId="9"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protection/>
    </xf>
    <xf numFmtId="9" fontId="5" fillId="12" borderId="11" xfId="0" applyNumberFormat="1" applyFont="1" applyFill="1" applyBorder="1" applyAlignment="1" applyProtection="1">
      <alignment horizontal="center" vertical="center"/>
      <protection/>
    </xf>
    <xf numFmtId="9" fontId="5" fillId="8" borderId="11" xfId="110" applyFont="1" applyFill="1" applyBorder="1" applyAlignment="1" applyProtection="1">
      <alignment horizontal="center" vertical="center" wrapText="1"/>
      <protection/>
    </xf>
    <xf numFmtId="9" fontId="5" fillId="38" borderId="11" xfId="110" applyFont="1" applyFill="1" applyBorder="1" applyAlignment="1" applyProtection="1">
      <alignment horizontal="center" vertical="center" wrapText="1"/>
      <protection/>
    </xf>
    <xf numFmtId="9" fontId="5" fillId="4" borderId="11" xfId="110" applyFont="1" applyFill="1" applyBorder="1" applyAlignment="1" applyProtection="1">
      <alignment horizontal="center" vertical="center" wrapText="1"/>
      <protection/>
    </xf>
    <xf numFmtId="9" fontId="5" fillId="4" borderId="11" xfId="110" applyNumberFormat="1" applyFont="1" applyFill="1" applyBorder="1" applyAlignment="1" applyProtection="1">
      <alignment horizontal="center" vertical="center" wrapText="1"/>
      <protection/>
    </xf>
    <xf numFmtId="9" fontId="5" fillId="37" borderId="11" xfId="110" applyFont="1" applyFill="1" applyBorder="1" applyAlignment="1" applyProtection="1">
      <alignment horizontal="center" vertical="center" wrapText="1"/>
      <protection/>
    </xf>
    <xf numFmtId="9" fontId="5" fillId="37" borderId="11" xfId="110" applyNumberFormat="1" applyFont="1" applyFill="1" applyBorder="1" applyAlignment="1" applyProtection="1">
      <alignment horizontal="center" vertical="center" wrapText="1"/>
      <protection/>
    </xf>
    <xf numFmtId="9" fontId="5" fillId="7" borderId="11" xfId="110" applyFont="1" applyFill="1" applyBorder="1" applyAlignment="1" applyProtection="1">
      <alignment horizontal="center" vertical="center" wrapText="1"/>
      <protection/>
    </xf>
    <xf numFmtId="9" fontId="5" fillId="12" borderId="11" xfId="110" applyFont="1" applyFill="1" applyBorder="1" applyAlignment="1" applyProtection="1">
      <alignment horizontal="center" vertical="center" wrapText="1"/>
      <protection/>
    </xf>
    <xf numFmtId="9" fontId="5" fillId="41" borderId="11" xfId="110" applyFont="1" applyFill="1" applyBorder="1" applyAlignment="1" applyProtection="1">
      <alignment horizontal="center" vertical="center" wrapText="1"/>
      <protection/>
    </xf>
    <xf numFmtId="9" fontId="5" fillId="41" borderId="11" xfId="110" applyNumberFormat="1" applyFont="1" applyFill="1" applyBorder="1" applyAlignment="1" applyProtection="1">
      <alignment horizontal="center" vertical="center" wrapText="1"/>
      <protection/>
    </xf>
    <xf numFmtId="9" fontId="5" fillId="13" borderId="11" xfId="110" applyFont="1" applyFill="1" applyBorder="1" applyAlignment="1" applyProtection="1">
      <alignment horizontal="center" vertical="center" wrapText="1"/>
      <protection/>
    </xf>
    <xf numFmtId="9" fontId="6" fillId="13" borderId="11" xfId="0" applyNumberFormat="1" applyFont="1" applyFill="1" applyBorder="1" applyAlignment="1" applyProtection="1">
      <alignment horizontal="center" vertical="center"/>
      <protection/>
    </xf>
    <xf numFmtId="9" fontId="5" fillId="42" borderId="11" xfId="110" applyFont="1" applyFill="1" applyBorder="1" applyAlignment="1" applyProtection="1">
      <alignment horizontal="center" vertical="center" wrapText="1"/>
      <protection/>
    </xf>
    <xf numFmtId="9" fontId="6" fillId="42" borderId="11" xfId="0" applyNumberFormat="1" applyFont="1" applyFill="1" applyBorder="1" applyAlignment="1" applyProtection="1">
      <alignment horizontal="center" vertical="center"/>
      <protection/>
    </xf>
    <xf numFmtId="9" fontId="5" fillId="43" borderId="11" xfId="110" applyFont="1" applyFill="1" applyBorder="1" applyAlignment="1" applyProtection="1">
      <alignment horizontal="center" vertical="center" wrapText="1"/>
      <protection/>
    </xf>
    <xf numFmtId="9" fontId="6" fillId="43" borderId="11" xfId="0" applyNumberFormat="1" applyFont="1" applyFill="1" applyBorder="1" applyAlignment="1" applyProtection="1">
      <alignment horizontal="center" vertical="center"/>
      <protection/>
    </xf>
    <xf numFmtId="9" fontId="5" fillId="44" borderId="11" xfId="110" applyFont="1" applyFill="1" applyBorder="1" applyAlignment="1" applyProtection="1">
      <alignment horizontal="center" vertical="center" wrapText="1"/>
      <protection/>
    </xf>
    <xf numFmtId="9" fontId="6" fillId="44" borderId="11" xfId="0" applyNumberFormat="1" applyFont="1" applyFill="1" applyBorder="1" applyAlignment="1" applyProtection="1">
      <alignment horizontal="center" vertical="center"/>
      <protection/>
    </xf>
    <xf numFmtId="9" fontId="5" fillId="40" borderId="11" xfId="110" applyFont="1" applyFill="1" applyBorder="1" applyAlignment="1" applyProtection="1">
      <alignment horizontal="center" vertical="center" wrapText="1"/>
      <protection/>
    </xf>
    <xf numFmtId="9" fontId="6" fillId="40" borderId="11" xfId="0" applyNumberFormat="1" applyFont="1" applyFill="1" applyBorder="1" applyAlignment="1" applyProtection="1">
      <alignment horizontal="center" vertical="center"/>
      <protection/>
    </xf>
    <xf numFmtId="9" fontId="5" fillId="9" borderId="11" xfId="110" applyFont="1" applyFill="1" applyBorder="1" applyAlignment="1" applyProtection="1">
      <alignment horizontal="center" vertical="center" wrapText="1"/>
      <protection/>
    </xf>
    <xf numFmtId="9" fontId="6" fillId="9" borderId="11" xfId="0" applyNumberFormat="1" applyFont="1" applyFill="1" applyBorder="1" applyAlignment="1" applyProtection="1">
      <alignment horizontal="center" vertical="center"/>
      <protection/>
    </xf>
    <xf numFmtId="0" fontId="6" fillId="42" borderId="11" xfId="0" applyFont="1" applyFill="1" applyBorder="1" applyAlignment="1" applyProtection="1">
      <alignment horizontal="center" vertical="center" wrapText="1"/>
      <protection locked="0"/>
    </xf>
    <xf numFmtId="9" fontId="47" fillId="0" borderId="0" xfId="0" applyNumberFormat="1" applyFont="1" applyAlignment="1" applyProtection="1">
      <alignment/>
      <protection/>
    </xf>
    <xf numFmtId="0" fontId="5" fillId="37" borderId="11" xfId="91" applyFont="1" applyFill="1" applyBorder="1" applyAlignment="1" applyProtection="1">
      <alignment horizontal="justify" vertical="center" wrapText="1"/>
      <protection locked="0"/>
    </xf>
    <xf numFmtId="0" fontId="5" fillId="13" borderId="11" xfId="91" applyNumberFormat="1" applyFont="1" applyFill="1" applyBorder="1" applyAlignment="1" applyProtection="1">
      <alignment horizontal="justify" vertical="center" wrapText="1"/>
      <protection locked="0"/>
    </xf>
    <xf numFmtId="0" fontId="5" fillId="9" borderId="11" xfId="91" applyNumberFormat="1" applyFont="1" applyFill="1" applyBorder="1" applyAlignment="1" applyProtection="1">
      <alignment horizontal="justify" vertical="center" wrapText="1"/>
      <protection locked="0"/>
    </xf>
    <xf numFmtId="0" fontId="5" fillId="9" borderId="11" xfId="91" applyNumberFormat="1" applyFont="1" applyFill="1" applyBorder="1" applyAlignment="1" applyProtection="1">
      <alignment horizontal="justify" vertical="center"/>
      <protection locked="0"/>
    </xf>
    <xf numFmtId="0" fontId="47" fillId="9" borderId="11" xfId="91" applyNumberFormat="1" applyFont="1" applyFill="1" applyBorder="1" applyAlignment="1" applyProtection="1">
      <alignment horizontal="justify" vertical="center" wrapText="1"/>
      <protection locked="0"/>
    </xf>
    <xf numFmtId="0" fontId="5" fillId="12" borderId="11" xfId="91" applyFont="1" applyFill="1" applyBorder="1" applyAlignment="1" applyProtection="1">
      <alignment horizontal="justify" vertical="center" wrapText="1"/>
      <protection locked="0"/>
    </xf>
    <xf numFmtId="0" fontId="6" fillId="42" borderId="11" xfId="0" applyFont="1" applyFill="1" applyBorder="1" applyAlignment="1" applyProtection="1">
      <alignment horizontal="justify" vertical="center" wrapText="1"/>
      <protection locked="0"/>
    </xf>
    <xf numFmtId="9" fontId="5" fillId="38" borderId="11" xfId="103" applyFont="1" applyFill="1" applyBorder="1" applyAlignment="1" applyProtection="1">
      <alignment horizontal="center" vertical="center" wrapText="1"/>
      <protection/>
    </xf>
    <xf numFmtId="0" fontId="9" fillId="43" borderId="11" xfId="0" applyFont="1" applyFill="1" applyBorder="1" applyAlignment="1" applyProtection="1">
      <alignment horizontal="center" vertical="center" wrapText="1"/>
      <protection/>
    </xf>
    <xf numFmtId="0" fontId="5" fillId="7" borderId="11" xfId="110" applyNumberFormat="1" applyFont="1" applyFill="1" applyBorder="1" applyAlignment="1" applyProtection="1">
      <alignment horizontal="center" vertical="center" wrapText="1"/>
      <protection/>
    </xf>
    <xf numFmtId="9" fontId="5" fillId="7" borderId="11" xfId="103" applyFont="1" applyFill="1" applyBorder="1" applyAlignment="1" applyProtection="1">
      <alignment horizontal="center" vertical="center" wrapText="1"/>
      <protection/>
    </xf>
    <xf numFmtId="9" fontId="5" fillId="12" borderId="11" xfId="103" applyFont="1" applyFill="1" applyBorder="1" applyAlignment="1" applyProtection="1">
      <alignment horizontal="center" vertical="center" wrapText="1"/>
      <protection/>
    </xf>
    <xf numFmtId="0" fontId="5" fillId="40" borderId="11" xfId="91" applyFont="1" applyFill="1" applyBorder="1" applyAlignment="1" applyProtection="1">
      <alignment horizontal="justify" vertical="center" wrapText="1"/>
      <protection locked="0"/>
    </xf>
    <xf numFmtId="0" fontId="5" fillId="12" borderId="11" xfId="91" applyFont="1" applyFill="1" applyBorder="1" applyAlignment="1" applyProtection="1">
      <alignment horizontal="center" vertical="center" wrapText="1"/>
      <protection locked="0"/>
    </xf>
    <xf numFmtId="0" fontId="5" fillId="12" borderId="11" xfId="91" applyNumberFormat="1" applyFont="1" applyFill="1" applyBorder="1" applyAlignment="1" applyProtection="1">
      <alignment horizontal="justify" vertical="center" wrapText="1"/>
      <protection locked="0"/>
    </xf>
    <xf numFmtId="0" fontId="5" fillId="41" borderId="11" xfId="91" applyFont="1" applyFill="1" applyBorder="1" applyAlignment="1" applyProtection="1">
      <alignment horizontal="justify" vertical="center" wrapText="1"/>
      <protection locked="0"/>
    </xf>
    <xf numFmtId="0" fontId="5" fillId="34" borderId="11" xfId="0" applyNumberFormat="1" applyFont="1" applyFill="1" applyBorder="1" applyAlignment="1" applyProtection="1">
      <alignment horizontal="justify" vertical="center" wrapText="1"/>
      <protection locked="0"/>
    </xf>
    <xf numFmtId="0" fontId="5" fillId="7" borderId="11" xfId="0" applyFont="1" applyFill="1" applyBorder="1" applyAlignment="1" applyProtection="1">
      <alignment horizontal="justify" vertical="center" wrapText="1"/>
      <protection locked="0"/>
    </xf>
    <xf numFmtId="10" fontId="5" fillId="4" borderId="11" xfId="110" applyNumberFormat="1" applyFont="1" applyFill="1" applyBorder="1" applyAlignment="1" applyProtection="1">
      <alignment horizontal="center" vertical="center" wrapText="1"/>
      <protection/>
    </xf>
    <xf numFmtId="0" fontId="5" fillId="34" borderId="11" xfId="0" applyNumberFormat="1" applyFont="1" applyFill="1" applyBorder="1" applyAlignment="1" applyProtection="1">
      <alignment horizontal="center" vertical="center" wrapText="1"/>
      <protection locked="0"/>
    </xf>
    <xf numFmtId="0" fontId="9" fillId="45" borderId="12" xfId="74" applyFont="1" applyFill="1" applyBorder="1" applyAlignment="1" applyProtection="1">
      <alignment horizontal="center" wrapText="1"/>
      <protection/>
    </xf>
    <xf numFmtId="0" fontId="9" fillId="45" borderId="13" xfId="74" applyFont="1" applyFill="1" applyBorder="1" applyAlignment="1" applyProtection="1">
      <alignment horizontal="center" wrapText="1"/>
      <protection/>
    </xf>
    <xf numFmtId="0" fontId="9" fillId="45" borderId="14" xfId="74" applyFont="1" applyFill="1" applyBorder="1" applyAlignment="1" applyProtection="1">
      <alignment horizontal="center" wrapText="1"/>
      <protection/>
    </xf>
    <xf numFmtId="0" fontId="9" fillId="45" borderId="15" xfId="74" applyFont="1" applyFill="1" applyBorder="1" applyAlignment="1" applyProtection="1">
      <alignment horizontal="center" wrapText="1"/>
      <protection/>
    </xf>
    <xf numFmtId="0" fontId="9" fillId="45" borderId="0" xfId="74" applyFont="1" applyFill="1" applyBorder="1" applyAlignment="1" applyProtection="1">
      <alignment horizontal="center" wrapText="1"/>
      <protection/>
    </xf>
    <xf numFmtId="0" fontId="9" fillId="45" borderId="16" xfId="74" applyFont="1" applyFill="1" applyBorder="1" applyAlignment="1" applyProtection="1">
      <alignment horizontal="center" wrapText="1"/>
      <protection/>
    </xf>
    <xf numFmtId="0" fontId="9" fillId="45" borderId="17" xfId="74" applyFont="1" applyFill="1" applyBorder="1" applyAlignment="1" applyProtection="1">
      <alignment horizontal="center" wrapText="1"/>
      <protection/>
    </xf>
    <xf numFmtId="0" fontId="9" fillId="45" borderId="18" xfId="74" applyFont="1" applyFill="1" applyBorder="1" applyAlignment="1" applyProtection="1">
      <alignment horizontal="center" wrapText="1"/>
      <protection/>
    </xf>
    <xf numFmtId="0" fontId="9" fillId="45" borderId="19" xfId="74" applyFont="1" applyFill="1" applyBorder="1" applyAlignment="1" applyProtection="1">
      <alignment horizontal="center" wrapText="1"/>
      <protection/>
    </xf>
    <xf numFmtId="0" fontId="9" fillId="45" borderId="11" xfId="74" applyFont="1" applyFill="1" applyBorder="1" applyAlignment="1" applyProtection="1">
      <alignment horizontal="center" vertical="center"/>
      <protection/>
    </xf>
    <xf numFmtId="0" fontId="9" fillId="45" borderId="20" xfId="74" applyFont="1" applyFill="1" applyBorder="1" applyAlignment="1" applyProtection="1">
      <alignment horizontal="center" vertical="center"/>
      <protection/>
    </xf>
    <xf numFmtId="0" fontId="9" fillId="45" borderId="21" xfId="74" applyFont="1" applyFill="1" applyBorder="1" applyAlignment="1" applyProtection="1">
      <alignment horizontal="center" vertical="center"/>
      <protection/>
    </xf>
    <xf numFmtId="0" fontId="9" fillId="45" borderId="22" xfId="74" applyFont="1" applyFill="1" applyBorder="1" applyAlignment="1" applyProtection="1">
      <alignment horizontal="center" vertical="center"/>
      <protection/>
    </xf>
    <xf numFmtId="0" fontId="9" fillId="43" borderId="20" xfId="0" applyFont="1" applyFill="1" applyBorder="1" applyAlignment="1" applyProtection="1">
      <alignment horizontal="center" vertical="center" wrapText="1"/>
      <protection/>
    </xf>
    <xf numFmtId="0" fontId="9" fillId="43" borderId="21" xfId="0" applyFont="1" applyFill="1" applyBorder="1" applyAlignment="1" applyProtection="1">
      <alignment horizontal="center" vertical="center" wrapText="1"/>
      <protection/>
    </xf>
    <xf numFmtId="0" fontId="9" fillId="43" borderId="22" xfId="0" applyFont="1" applyFill="1" applyBorder="1" applyAlignment="1" applyProtection="1">
      <alignment horizontal="center" vertical="center" wrapText="1"/>
      <protection/>
    </xf>
    <xf numFmtId="0" fontId="9" fillId="43" borderId="11" xfId="0" applyFont="1" applyFill="1" applyBorder="1" applyAlignment="1" applyProtection="1">
      <alignment horizontal="center" vertical="center" wrapText="1"/>
      <protection/>
    </xf>
    <xf numFmtId="0" fontId="14" fillId="45" borderId="11" xfId="74" applyFont="1" applyFill="1" applyBorder="1" applyAlignment="1" applyProtection="1">
      <alignment horizontal="center" vertical="center"/>
      <protection/>
    </xf>
  </cellXfs>
  <cellStyles count="1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10" xfId="52"/>
    <cellStyle name="Millares 11" xfId="53"/>
    <cellStyle name="Millares 12" xfId="54"/>
    <cellStyle name="Millares 13" xfId="55"/>
    <cellStyle name="Millares 14" xfId="56"/>
    <cellStyle name="Millares 2" xfId="57"/>
    <cellStyle name="Millares 3" xfId="58"/>
    <cellStyle name="Millares 4" xfId="59"/>
    <cellStyle name="Millares 5" xfId="60"/>
    <cellStyle name="Millares 6" xfId="61"/>
    <cellStyle name="Millares 7" xfId="62"/>
    <cellStyle name="Millares 8" xfId="63"/>
    <cellStyle name="Millares 9" xfId="64"/>
    <cellStyle name="Currency" xfId="65"/>
    <cellStyle name="Currency [0]" xfId="66"/>
    <cellStyle name="Neutral" xfId="67"/>
    <cellStyle name="Normal 10" xfId="68"/>
    <cellStyle name="Normal 11" xfId="69"/>
    <cellStyle name="Normal 12" xfId="70"/>
    <cellStyle name="Normal 13" xfId="71"/>
    <cellStyle name="Normal 14" xfId="72"/>
    <cellStyle name="Normal 15" xfId="73"/>
    <cellStyle name="Normal 2" xfId="74"/>
    <cellStyle name="Normal 2 10" xfId="75"/>
    <cellStyle name="Normal 2 11" xfId="76"/>
    <cellStyle name="Normal 2 12" xfId="77"/>
    <cellStyle name="Normal 2 13" xfId="78"/>
    <cellStyle name="Normal 2 14" xfId="79"/>
    <cellStyle name="Normal 2 15" xfId="80"/>
    <cellStyle name="Normal 2 2" xfId="81"/>
    <cellStyle name="Normal 2 3" xfId="82"/>
    <cellStyle name="Normal 2 4" xfId="83"/>
    <cellStyle name="Normal 2 5" xfId="84"/>
    <cellStyle name="Normal 2 6" xfId="85"/>
    <cellStyle name="Normal 2 7" xfId="86"/>
    <cellStyle name="Normal 2 8" xfId="87"/>
    <cellStyle name="Normal 2 9" xfId="88"/>
    <cellStyle name="Normal 3" xfId="89"/>
    <cellStyle name="Normal 4" xfId="90"/>
    <cellStyle name="Normal 4 2" xfId="91"/>
    <cellStyle name="Normal 4_Hoja1" xfId="92"/>
    <cellStyle name="Normal 5" xfId="93"/>
    <cellStyle name="Normal 6" xfId="94"/>
    <cellStyle name="Normal 6 2" xfId="95"/>
    <cellStyle name="Normal 6_Hoja1" xfId="96"/>
    <cellStyle name="Normal 7" xfId="97"/>
    <cellStyle name="Normal 8" xfId="98"/>
    <cellStyle name="Normal 9" xfId="99"/>
    <cellStyle name="Normal 9 2" xfId="100"/>
    <cellStyle name="Normal 9_Hoja1" xfId="101"/>
    <cellStyle name="Notas" xfId="102"/>
    <cellStyle name="Percent" xfId="103"/>
    <cellStyle name="Porcentual 10" xfId="104"/>
    <cellStyle name="Porcentual 11" xfId="105"/>
    <cellStyle name="Porcentual 12" xfId="106"/>
    <cellStyle name="Porcentual 13" xfId="107"/>
    <cellStyle name="Porcentual 14" xfId="108"/>
    <cellStyle name="Porcentual 15" xfId="109"/>
    <cellStyle name="Porcentual 2" xfId="110"/>
    <cellStyle name="Porcentual 2 2" xfId="111"/>
    <cellStyle name="Porcentual 3" xfId="112"/>
    <cellStyle name="Porcentual 4" xfId="113"/>
    <cellStyle name="Porcentual 5" xfId="114"/>
    <cellStyle name="Porcentual 6" xfId="115"/>
    <cellStyle name="Porcentual 7" xfId="116"/>
    <cellStyle name="Porcentual 8" xfId="117"/>
    <cellStyle name="Porcentual 9" xfId="118"/>
    <cellStyle name="Salida" xfId="119"/>
    <cellStyle name="Texto de advertencia" xfId="120"/>
    <cellStyle name="Texto explicativo" xfId="121"/>
    <cellStyle name="Título" xfId="122"/>
    <cellStyle name="Título 2" xfId="123"/>
    <cellStyle name="Título 3" xfId="124"/>
    <cellStyle name="Total" xfId="125"/>
  </cellStyles>
  <dxfs count="39">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auto="1"/>
      </font>
      <fill>
        <patternFill>
          <bgColor rgb="FFFF0000"/>
        </patternFill>
      </fill>
    </dxf>
    <dxf>
      <font>
        <color auto="1"/>
      </font>
      <fill>
        <patternFill>
          <bgColor rgb="FFFF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2047875</xdr:colOff>
      <xdr:row>0</xdr:row>
      <xdr:rowOff>161925</xdr:rowOff>
    </xdr:from>
    <xdr:to>
      <xdr:col>18</xdr:col>
      <xdr:colOff>3143250</xdr:colOff>
      <xdr:row>2</xdr:row>
      <xdr:rowOff>428625</xdr:rowOff>
    </xdr:to>
    <xdr:pic>
      <xdr:nvPicPr>
        <xdr:cNvPr id="1" name="1 Imagen"/>
        <xdr:cNvPicPr preferRelativeResize="1">
          <a:picLocks noChangeAspect="1"/>
        </xdr:cNvPicPr>
      </xdr:nvPicPr>
      <xdr:blipFill>
        <a:blip r:embed="rId1"/>
        <a:srcRect l="7722" t="34483" r="7437" b="38160"/>
        <a:stretch>
          <a:fillRect/>
        </a:stretch>
      </xdr:blipFill>
      <xdr:spPr>
        <a:xfrm>
          <a:off x="25031700" y="161925"/>
          <a:ext cx="5419725" cy="1285875"/>
        </a:xfrm>
        <a:prstGeom prst="rect">
          <a:avLst/>
        </a:prstGeom>
        <a:noFill/>
        <a:ln w="9525" cmpd="sng">
          <a:noFill/>
        </a:ln>
      </xdr:spPr>
    </xdr:pic>
    <xdr:clientData/>
  </xdr:twoCellAnchor>
  <xdr:twoCellAnchor>
    <xdr:from>
      <xdr:col>0</xdr:col>
      <xdr:colOff>1114425</xdr:colOff>
      <xdr:row>0</xdr:row>
      <xdr:rowOff>66675</xdr:rowOff>
    </xdr:from>
    <xdr:to>
      <xdr:col>3</xdr:col>
      <xdr:colOff>838200</xdr:colOff>
      <xdr:row>1</xdr:row>
      <xdr:rowOff>514350</xdr:rowOff>
    </xdr:to>
    <xdr:pic>
      <xdr:nvPicPr>
        <xdr:cNvPr id="2" name="Picture 267" descr="LOGOFPS1"/>
        <xdr:cNvPicPr preferRelativeResize="1">
          <a:picLocks noChangeAspect="1"/>
        </xdr:cNvPicPr>
      </xdr:nvPicPr>
      <xdr:blipFill>
        <a:blip r:embed="rId2"/>
        <a:stretch>
          <a:fillRect/>
        </a:stretch>
      </xdr:blipFill>
      <xdr:spPr>
        <a:xfrm>
          <a:off x="1114425" y="66675"/>
          <a:ext cx="35814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6"/>
  <sheetViews>
    <sheetView tabSelected="1" zoomScale="60" zoomScaleNormal="60" zoomScalePageLayoutView="0" workbookViewId="0" topLeftCell="I1">
      <pane ySplit="6" topLeftCell="A7" activePane="bottomLeft" state="frozen"/>
      <selection pane="topLeft" activeCell="A1" sqref="A1"/>
      <selection pane="bottomLeft" activeCell="S53" sqref="S53"/>
    </sheetView>
  </sheetViews>
  <sheetFormatPr defaultColWidth="11.421875" defaultRowHeight="15"/>
  <cols>
    <col min="1" max="1" width="27.7109375" style="98" customWidth="1"/>
    <col min="2" max="2" width="16.421875" style="98" customWidth="1"/>
    <col min="3" max="3" width="13.7109375" style="98" customWidth="1"/>
    <col min="4" max="4" width="30.57421875" style="98" customWidth="1"/>
    <col min="5" max="5" width="36.57421875" style="107" customWidth="1"/>
    <col min="6" max="6" width="17.57421875" style="98" customWidth="1"/>
    <col min="7" max="7" width="18.7109375" style="98" customWidth="1"/>
    <col min="8" max="8" width="9.140625" style="98" customWidth="1"/>
    <col min="9" max="9" width="17.8515625" style="98" customWidth="1"/>
    <col min="10" max="10" width="21.57421875" style="98" customWidth="1"/>
    <col min="11" max="11" width="18.28125" style="98" customWidth="1"/>
    <col min="12" max="12" width="18.421875" style="98" customWidth="1"/>
    <col min="13" max="13" width="19.8515625" style="98" customWidth="1"/>
    <col min="14" max="14" width="21.421875" style="98" customWidth="1"/>
    <col min="15" max="15" width="18.57421875" style="98" customWidth="1"/>
    <col min="16" max="16" width="12.421875" style="98" customWidth="1"/>
    <col min="17" max="17" width="25.8515625" style="98" customWidth="1"/>
    <col min="18" max="18" width="64.8515625" style="98" customWidth="1"/>
    <col min="19" max="19" width="86.00390625" style="98" customWidth="1"/>
    <col min="20" max="20" width="32.00390625" style="98" customWidth="1"/>
    <col min="21" max="22" width="11.421875" style="98" customWidth="1"/>
    <col min="23" max="23" width="13.00390625" style="98" bestFit="1" customWidth="1"/>
    <col min="24" max="16384" width="11.421875" style="98" customWidth="1"/>
  </cols>
  <sheetData>
    <row r="1" spans="1:20" ht="37.5" customHeight="1">
      <c r="A1" s="168" t="s">
        <v>200</v>
      </c>
      <c r="B1" s="169"/>
      <c r="C1" s="169"/>
      <c r="D1" s="170"/>
      <c r="E1" s="185" t="s">
        <v>21</v>
      </c>
      <c r="F1" s="185"/>
      <c r="G1" s="185"/>
      <c r="H1" s="185"/>
      <c r="I1" s="185"/>
      <c r="J1" s="185"/>
      <c r="K1" s="185"/>
      <c r="L1" s="185"/>
      <c r="M1" s="185"/>
      <c r="N1" s="185"/>
      <c r="O1" s="185"/>
      <c r="P1" s="185"/>
      <c r="Q1" s="185"/>
      <c r="R1" s="177"/>
      <c r="S1" s="177"/>
      <c r="T1" s="177"/>
    </row>
    <row r="2" spans="1:20" ht="42.75" customHeight="1">
      <c r="A2" s="171"/>
      <c r="B2" s="172"/>
      <c r="C2" s="172"/>
      <c r="D2" s="173"/>
      <c r="E2" s="185" t="s">
        <v>21</v>
      </c>
      <c r="F2" s="185"/>
      <c r="G2" s="185"/>
      <c r="H2" s="185"/>
      <c r="I2" s="185"/>
      <c r="J2" s="185"/>
      <c r="K2" s="185"/>
      <c r="L2" s="185"/>
      <c r="M2" s="185"/>
      <c r="N2" s="185"/>
      <c r="O2" s="185"/>
      <c r="P2" s="185"/>
      <c r="Q2" s="185"/>
      <c r="R2" s="177"/>
      <c r="S2" s="177"/>
      <c r="T2" s="177"/>
    </row>
    <row r="3" spans="1:20" ht="38.25" customHeight="1">
      <c r="A3" s="174"/>
      <c r="B3" s="175"/>
      <c r="C3" s="175"/>
      <c r="D3" s="176"/>
      <c r="E3" s="185"/>
      <c r="F3" s="185"/>
      <c r="G3" s="185"/>
      <c r="H3" s="185"/>
      <c r="I3" s="185"/>
      <c r="J3" s="185"/>
      <c r="K3" s="185"/>
      <c r="L3" s="185"/>
      <c r="M3" s="185"/>
      <c r="N3" s="185"/>
      <c r="O3" s="185"/>
      <c r="P3" s="185"/>
      <c r="Q3" s="185"/>
      <c r="R3" s="177"/>
      <c r="S3" s="177"/>
      <c r="T3" s="177"/>
    </row>
    <row r="4" spans="1:20" ht="24" customHeight="1">
      <c r="A4" s="178" t="s">
        <v>68</v>
      </c>
      <c r="B4" s="179"/>
      <c r="C4" s="179"/>
      <c r="D4" s="180"/>
      <c r="E4" s="177" t="s">
        <v>22</v>
      </c>
      <c r="F4" s="177"/>
      <c r="G4" s="177"/>
      <c r="H4" s="177"/>
      <c r="I4" s="177"/>
      <c r="J4" s="177"/>
      <c r="K4" s="177" t="s">
        <v>69</v>
      </c>
      <c r="L4" s="177"/>
      <c r="M4" s="177"/>
      <c r="N4" s="177"/>
      <c r="O4" s="177"/>
      <c r="P4" s="177"/>
      <c r="Q4" s="177"/>
      <c r="R4" s="177" t="s">
        <v>19</v>
      </c>
      <c r="S4" s="177"/>
      <c r="T4" s="177"/>
    </row>
    <row r="5" spans="1:20" ht="23.25" customHeight="1">
      <c r="A5" s="181" t="s">
        <v>0</v>
      </c>
      <c r="B5" s="182"/>
      <c r="C5" s="182"/>
      <c r="D5" s="182"/>
      <c r="E5" s="182"/>
      <c r="F5" s="182"/>
      <c r="G5" s="182"/>
      <c r="H5" s="183"/>
      <c r="I5" s="184" t="s">
        <v>1</v>
      </c>
      <c r="J5" s="184"/>
      <c r="K5" s="184"/>
      <c r="L5" s="184"/>
      <c r="M5" s="184" t="s">
        <v>2</v>
      </c>
      <c r="N5" s="184"/>
      <c r="O5" s="184"/>
      <c r="P5" s="184"/>
      <c r="Q5" s="184"/>
      <c r="R5" s="184"/>
      <c r="S5" s="184"/>
      <c r="T5" s="184"/>
    </row>
    <row r="6" spans="1:20" ht="102.75" customHeight="1">
      <c r="A6" s="156" t="s">
        <v>18</v>
      </c>
      <c r="B6" s="156" t="s">
        <v>3</v>
      </c>
      <c r="C6" s="156" t="s">
        <v>4</v>
      </c>
      <c r="D6" s="156" t="s">
        <v>5</v>
      </c>
      <c r="E6" s="156" t="s">
        <v>6</v>
      </c>
      <c r="F6" s="156" t="s">
        <v>7</v>
      </c>
      <c r="G6" s="156" t="s">
        <v>20</v>
      </c>
      <c r="H6" s="156" t="s">
        <v>8</v>
      </c>
      <c r="I6" s="2" t="s">
        <v>9</v>
      </c>
      <c r="J6" s="31" t="s">
        <v>10</v>
      </c>
      <c r="K6" s="23" t="s">
        <v>11</v>
      </c>
      <c r="L6" s="3" t="s">
        <v>12</v>
      </c>
      <c r="M6" s="99" t="s">
        <v>13</v>
      </c>
      <c r="N6" s="99" t="s">
        <v>14</v>
      </c>
      <c r="O6" s="100" t="s">
        <v>15</v>
      </c>
      <c r="P6" s="100" t="s">
        <v>135</v>
      </c>
      <c r="Q6" s="156" t="s">
        <v>16</v>
      </c>
      <c r="R6" s="156" t="s">
        <v>17</v>
      </c>
      <c r="S6" s="156" t="s">
        <v>76</v>
      </c>
      <c r="T6" s="156" t="s">
        <v>77</v>
      </c>
    </row>
    <row r="7" spans="1:20" ht="393.75" customHeight="1">
      <c r="A7" s="43" t="s">
        <v>23</v>
      </c>
      <c r="B7" s="43" t="s">
        <v>24</v>
      </c>
      <c r="C7" s="43" t="s">
        <v>157</v>
      </c>
      <c r="D7" s="44" t="s">
        <v>156</v>
      </c>
      <c r="E7" s="43" t="s">
        <v>158</v>
      </c>
      <c r="F7" s="48">
        <v>5</v>
      </c>
      <c r="G7" s="43" t="s">
        <v>26</v>
      </c>
      <c r="H7" s="46">
        <v>1</v>
      </c>
      <c r="I7" s="43" t="s">
        <v>87</v>
      </c>
      <c r="J7" s="43" t="s">
        <v>88</v>
      </c>
      <c r="K7" s="43" t="s">
        <v>89</v>
      </c>
      <c r="L7" s="43" t="s">
        <v>90</v>
      </c>
      <c r="M7" s="47">
        <v>3.5</v>
      </c>
      <c r="N7" s="47">
        <v>4</v>
      </c>
      <c r="O7" s="124">
        <f aca="true" t="shared" si="0" ref="O7:O20">M7/N7</f>
        <v>0.875</v>
      </c>
      <c r="P7" s="124">
        <f aca="true" t="shared" si="1" ref="P7:P20">O7/H7</f>
        <v>0.875</v>
      </c>
      <c r="Q7" s="3" t="str">
        <f>IF(O7&gt;=95%,$L$6,IF(O7&gt;=70%,$K$6,IF(O7&gt;=50%,$J$6,IF(O7&lt;50%,$I$6,"ojo"))))</f>
        <v>ACEPTABLE</v>
      </c>
      <c r="R7" s="50" t="s">
        <v>249</v>
      </c>
      <c r="S7" s="50" t="s">
        <v>252</v>
      </c>
      <c r="T7" s="51" t="s">
        <v>251</v>
      </c>
    </row>
    <row r="8" spans="1:20" ht="256.5" customHeight="1">
      <c r="A8" s="43" t="s">
        <v>23</v>
      </c>
      <c r="B8" s="43" t="s">
        <v>24</v>
      </c>
      <c r="C8" s="43" t="s">
        <v>25</v>
      </c>
      <c r="D8" s="44" t="s">
        <v>79</v>
      </c>
      <c r="E8" s="43" t="s">
        <v>159</v>
      </c>
      <c r="F8" s="45">
        <v>4</v>
      </c>
      <c r="G8" s="43" t="s">
        <v>26</v>
      </c>
      <c r="H8" s="46">
        <v>1</v>
      </c>
      <c r="I8" s="43" t="s">
        <v>87</v>
      </c>
      <c r="J8" s="43" t="s">
        <v>88</v>
      </c>
      <c r="K8" s="43" t="s">
        <v>89</v>
      </c>
      <c r="L8" s="43" t="s">
        <v>90</v>
      </c>
      <c r="M8" s="49">
        <v>4</v>
      </c>
      <c r="N8" s="49">
        <v>4</v>
      </c>
      <c r="O8" s="124">
        <f t="shared" si="0"/>
        <v>1</v>
      </c>
      <c r="P8" s="124">
        <f t="shared" si="1"/>
        <v>1</v>
      </c>
      <c r="Q8" s="3" t="str">
        <f aca="true" t="shared" si="2" ref="Q8:Q56">IF(O8&gt;=95%,$L$6,IF(O8&gt;=70%,$K$6,IF(O8&gt;=50%,$J$6,IF(O8&lt;50%,$I$6,"ojo"))))</f>
        <v>SATISFACTORIO</v>
      </c>
      <c r="R8" s="50" t="s">
        <v>250</v>
      </c>
      <c r="S8" s="50" t="s">
        <v>255</v>
      </c>
      <c r="T8" s="51" t="s">
        <v>251</v>
      </c>
    </row>
    <row r="9" spans="1:20" ht="127.5" customHeight="1">
      <c r="A9" s="43" t="s">
        <v>23</v>
      </c>
      <c r="B9" s="43" t="s">
        <v>24</v>
      </c>
      <c r="C9" s="43" t="s">
        <v>201</v>
      </c>
      <c r="D9" s="44" t="s">
        <v>202</v>
      </c>
      <c r="E9" s="43" t="s">
        <v>203</v>
      </c>
      <c r="F9" s="45">
        <v>1</v>
      </c>
      <c r="G9" s="43" t="s">
        <v>26</v>
      </c>
      <c r="H9" s="46">
        <v>1</v>
      </c>
      <c r="I9" s="43" t="s">
        <v>87</v>
      </c>
      <c r="J9" s="43" t="s">
        <v>88</v>
      </c>
      <c r="K9" s="43" t="s">
        <v>89</v>
      </c>
      <c r="L9" s="43" t="s">
        <v>90</v>
      </c>
      <c r="M9" s="49">
        <v>0</v>
      </c>
      <c r="N9" s="49">
        <v>1</v>
      </c>
      <c r="O9" s="124">
        <f t="shared" si="0"/>
        <v>0</v>
      </c>
      <c r="P9" s="124">
        <f t="shared" si="1"/>
        <v>0</v>
      </c>
      <c r="Q9" s="3" t="str">
        <f t="shared" si="2"/>
        <v>INSATISFACTORIO</v>
      </c>
      <c r="R9" s="50" t="s">
        <v>215</v>
      </c>
      <c r="S9" s="50" t="s">
        <v>256</v>
      </c>
      <c r="T9" s="51" t="s">
        <v>251</v>
      </c>
    </row>
    <row r="10" spans="1:20" ht="142.5" customHeight="1">
      <c r="A10" s="36" t="s">
        <v>78</v>
      </c>
      <c r="B10" s="36" t="s">
        <v>24</v>
      </c>
      <c r="C10" s="36" t="s">
        <v>160</v>
      </c>
      <c r="D10" s="37" t="s">
        <v>96</v>
      </c>
      <c r="E10" s="36" t="s">
        <v>164</v>
      </c>
      <c r="F10" s="38">
        <v>18</v>
      </c>
      <c r="G10" s="36" t="s">
        <v>26</v>
      </c>
      <c r="H10" s="39">
        <v>1</v>
      </c>
      <c r="I10" s="36" t="s">
        <v>87</v>
      </c>
      <c r="J10" s="36" t="s">
        <v>88</v>
      </c>
      <c r="K10" s="36" t="s">
        <v>89</v>
      </c>
      <c r="L10" s="36" t="s">
        <v>90</v>
      </c>
      <c r="M10" s="40">
        <v>12</v>
      </c>
      <c r="N10" s="40">
        <v>13</v>
      </c>
      <c r="O10" s="125">
        <f t="shared" si="0"/>
        <v>0.9230769230769231</v>
      </c>
      <c r="P10" s="155">
        <f t="shared" si="1"/>
        <v>0.9230769230769231</v>
      </c>
      <c r="Q10" s="3" t="str">
        <f t="shared" si="2"/>
        <v>ACEPTABLE</v>
      </c>
      <c r="R10" s="116" t="s">
        <v>211</v>
      </c>
      <c r="S10" s="41" t="s">
        <v>257</v>
      </c>
      <c r="T10" s="42" t="s">
        <v>251</v>
      </c>
    </row>
    <row r="11" spans="1:20" ht="104.25" customHeight="1">
      <c r="A11" s="36" t="s">
        <v>78</v>
      </c>
      <c r="B11" s="36" t="s">
        <v>51</v>
      </c>
      <c r="C11" s="36" t="s">
        <v>161</v>
      </c>
      <c r="D11" s="37" t="s">
        <v>91</v>
      </c>
      <c r="E11" s="36" t="s">
        <v>95</v>
      </c>
      <c r="F11" s="38">
        <v>1</v>
      </c>
      <c r="G11" s="36" t="s">
        <v>26</v>
      </c>
      <c r="H11" s="39">
        <v>1</v>
      </c>
      <c r="I11" s="36" t="s">
        <v>87</v>
      </c>
      <c r="J11" s="36" t="s">
        <v>88</v>
      </c>
      <c r="K11" s="36" t="s">
        <v>89</v>
      </c>
      <c r="L11" s="36" t="s">
        <v>90</v>
      </c>
      <c r="M11" s="40">
        <v>1</v>
      </c>
      <c r="N11" s="40">
        <v>1</v>
      </c>
      <c r="O11" s="125">
        <f t="shared" si="0"/>
        <v>1</v>
      </c>
      <c r="P11" s="155">
        <f t="shared" si="1"/>
        <v>1</v>
      </c>
      <c r="Q11" s="3" t="str">
        <f t="shared" si="2"/>
        <v>SATISFACTORIO</v>
      </c>
      <c r="R11" s="116" t="s">
        <v>212</v>
      </c>
      <c r="S11" s="41" t="s">
        <v>258</v>
      </c>
      <c r="T11" s="42" t="s">
        <v>251</v>
      </c>
    </row>
    <row r="12" spans="1:20" ht="150.75" customHeight="1">
      <c r="A12" s="36" t="s">
        <v>78</v>
      </c>
      <c r="B12" s="36" t="s">
        <v>24</v>
      </c>
      <c r="C12" s="36" t="s">
        <v>162</v>
      </c>
      <c r="D12" s="37" t="s">
        <v>92</v>
      </c>
      <c r="E12" s="36" t="s">
        <v>94</v>
      </c>
      <c r="F12" s="38">
        <v>2</v>
      </c>
      <c r="G12" s="36" t="s">
        <v>26</v>
      </c>
      <c r="H12" s="39">
        <v>1</v>
      </c>
      <c r="I12" s="36" t="s">
        <v>87</v>
      </c>
      <c r="J12" s="36" t="s">
        <v>88</v>
      </c>
      <c r="K12" s="36" t="s">
        <v>89</v>
      </c>
      <c r="L12" s="36" t="s">
        <v>90</v>
      </c>
      <c r="M12" s="40">
        <v>2</v>
      </c>
      <c r="N12" s="40">
        <v>2</v>
      </c>
      <c r="O12" s="125">
        <f t="shared" si="0"/>
        <v>1</v>
      </c>
      <c r="P12" s="155">
        <f t="shared" si="1"/>
        <v>1</v>
      </c>
      <c r="Q12" s="3" t="str">
        <f t="shared" si="2"/>
        <v>SATISFACTORIO</v>
      </c>
      <c r="R12" s="116" t="s">
        <v>213</v>
      </c>
      <c r="S12" s="116" t="s">
        <v>259</v>
      </c>
      <c r="T12" s="42" t="s">
        <v>251</v>
      </c>
    </row>
    <row r="13" spans="1:20" ht="194.25" customHeight="1">
      <c r="A13" s="36" t="s">
        <v>78</v>
      </c>
      <c r="B13" s="36" t="s">
        <v>24</v>
      </c>
      <c r="C13" s="36" t="s">
        <v>163</v>
      </c>
      <c r="D13" s="37" t="s">
        <v>93</v>
      </c>
      <c r="E13" s="36" t="s">
        <v>146</v>
      </c>
      <c r="F13" s="38">
        <v>2</v>
      </c>
      <c r="G13" s="36" t="s">
        <v>26</v>
      </c>
      <c r="H13" s="39">
        <v>1</v>
      </c>
      <c r="I13" s="36" t="s">
        <v>87</v>
      </c>
      <c r="J13" s="36" t="s">
        <v>88</v>
      </c>
      <c r="K13" s="36" t="s">
        <v>89</v>
      </c>
      <c r="L13" s="36" t="s">
        <v>90</v>
      </c>
      <c r="M13" s="40">
        <v>2</v>
      </c>
      <c r="N13" s="40">
        <v>2</v>
      </c>
      <c r="O13" s="125">
        <f t="shared" si="0"/>
        <v>1</v>
      </c>
      <c r="P13" s="155">
        <f t="shared" si="1"/>
        <v>1</v>
      </c>
      <c r="Q13" s="3" t="str">
        <f t="shared" si="2"/>
        <v>SATISFACTORIO</v>
      </c>
      <c r="R13" s="116" t="s">
        <v>214</v>
      </c>
      <c r="S13" s="116" t="s">
        <v>260</v>
      </c>
      <c r="T13" s="42" t="s">
        <v>251</v>
      </c>
    </row>
    <row r="14" spans="1:20" ht="221.25" customHeight="1">
      <c r="A14" s="4" t="s">
        <v>28</v>
      </c>
      <c r="B14" s="4" t="s">
        <v>24</v>
      </c>
      <c r="C14" s="4" t="s">
        <v>58</v>
      </c>
      <c r="D14" s="6" t="s">
        <v>129</v>
      </c>
      <c r="E14" s="7" t="s">
        <v>130</v>
      </c>
      <c r="F14" s="4">
        <v>2</v>
      </c>
      <c r="G14" s="4" t="s">
        <v>26</v>
      </c>
      <c r="H14" s="8">
        <v>1</v>
      </c>
      <c r="I14" s="4" t="s">
        <v>87</v>
      </c>
      <c r="J14" s="4" t="s">
        <v>88</v>
      </c>
      <c r="K14" s="4" t="s">
        <v>89</v>
      </c>
      <c r="L14" s="4" t="s">
        <v>90</v>
      </c>
      <c r="M14" s="9">
        <v>1</v>
      </c>
      <c r="N14" s="9">
        <v>2</v>
      </c>
      <c r="O14" s="126">
        <f t="shared" si="0"/>
        <v>0.5</v>
      </c>
      <c r="P14" s="127">
        <f t="shared" si="1"/>
        <v>0.5</v>
      </c>
      <c r="Q14" s="3" t="str">
        <f t="shared" si="2"/>
        <v>MINIMO</v>
      </c>
      <c r="R14" s="10" t="s">
        <v>246</v>
      </c>
      <c r="S14" s="10" t="s">
        <v>261</v>
      </c>
      <c r="T14" s="11" t="s">
        <v>251</v>
      </c>
    </row>
    <row r="15" spans="1:20" ht="240.75" customHeight="1">
      <c r="A15" s="4" t="s">
        <v>28</v>
      </c>
      <c r="B15" s="4" t="s">
        <v>24</v>
      </c>
      <c r="C15" s="4" t="s">
        <v>59</v>
      </c>
      <c r="D15" s="5" t="s">
        <v>57</v>
      </c>
      <c r="E15" s="4" t="s">
        <v>145</v>
      </c>
      <c r="F15" s="4" t="s">
        <v>36</v>
      </c>
      <c r="G15" s="4" t="s">
        <v>26</v>
      </c>
      <c r="H15" s="8">
        <v>0.95</v>
      </c>
      <c r="I15" s="4" t="s">
        <v>87</v>
      </c>
      <c r="J15" s="4" t="s">
        <v>88</v>
      </c>
      <c r="K15" s="4" t="s">
        <v>89</v>
      </c>
      <c r="L15" s="4" t="s">
        <v>90</v>
      </c>
      <c r="M15" s="9">
        <v>852</v>
      </c>
      <c r="N15" s="9">
        <f>100+84+98+150+78+74+90+76+104</f>
        <v>854</v>
      </c>
      <c r="O15" s="166">
        <f>M15/N15</f>
        <v>0.9976580796252927</v>
      </c>
      <c r="P15" s="127">
        <f t="shared" si="1"/>
        <v>1.0501663996055715</v>
      </c>
      <c r="Q15" s="3" t="str">
        <f t="shared" si="2"/>
        <v>SATISFACTORIO</v>
      </c>
      <c r="R15" s="13" t="s">
        <v>216</v>
      </c>
      <c r="S15" s="10" t="s">
        <v>273</v>
      </c>
      <c r="T15" s="11" t="s">
        <v>253</v>
      </c>
    </row>
    <row r="16" spans="1:20" ht="99" customHeight="1">
      <c r="A16" s="4" t="s">
        <v>28</v>
      </c>
      <c r="B16" s="4" t="s">
        <v>27</v>
      </c>
      <c r="C16" s="4" t="s">
        <v>131</v>
      </c>
      <c r="D16" s="5" t="s">
        <v>165</v>
      </c>
      <c r="E16" s="7" t="s">
        <v>147</v>
      </c>
      <c r="F16" s="4" t="s">
        <v>36</v>
      </c>
      <c r="G16" s="4" t="s">
        <v>26</v>
      </c>
      <c r="H16" s="8">
        <v>0.95</v>
      </c>
      <c r="I16" s="4" t="s">
        <v>87</v>
      </c>
      <c r="J16" s="4" t="s">
        <v>88</v>
      </c>
      <c r="K16" s="4" t="s">
        <v>89</v>
      </c>
      <c r="L16" s="4" t="s">
        <v>90</v>
      </c>
      <c r="M16" s="9">
        <v>6833</v>
      </c>
      <c r="N16" s="9">
        <v>6833</v>
      </c>
      <c r="O16" s="126">
        <f t="shared" si="0"/>
        <v>1</v>
      </c>
      <c r="P16" s="127">
        <f t="shared" si="1"/>
        <v>1.0526315789473684</v>
      </c>
      <c r="Q16" s="3" t="str">
        <f t="shared" si="2"/>
        <v>SATISFACTORIO</v>
      </c>
      <c r="R16" s="10" t="s">
        <v>247</v>
      </c>
      <c r="S16" s="10" t="s">
        <v>262</v>
      </c>
      <c r="T16" s="11" t="s">
        <v>253</v>
      </c>
    </row>
    <row r="17" spans="1:20" ht="194.25" customHeight="1">
      <c r="A17" s="4" t="s">
        <v>28</v>
      </c>
      <c r="B17" s="4" t="s">
        <v>24</v>
      </c>
      <c r="C17" s="4" t="s">
        <v>73</v>
      </c>
      <c r="D17" s="12" t="s">
        <v>55</v>
      </c>
      <c r="E17" s="7" t="s">
        <v>148</v>
      </c>
      <c r="F17" s="4" t="s">
        <v>36</v>
      </c>
      <c r="G17" s="4" t="s">
        <v>26</v>
      </c>
      <c r="H17" s="8">
        <v>0.95</v>
      </c>
      <c r="I17" s="4" t="s">
        <v>87</v>
      </c>
      <c r="J17" s="4" t="s">
        <v>88</v>
      </c>
      <c r="K17" s="4" t="s">
        <v>89</v>
      </c>
      <c r="L17" s="4" t="s">
        <v>90</v>
      </c>
      <c r="M17" s="9">
        <v>3192</v>
      </c>
      <c r="N17" s="9">
        <f>689+680+628+652+543</f>
        <v>3192</v>
      </c>
      <c r="O17" s="126">
        <f t="shared" si="0"/>
        <v>1</v>
      </c>
      <c r="P17" s="127">
        <f t="shared" si="1"/>
        <v>1.0526315789473684</v>
      </c>
      <c r="Q17" s="3" t="str">
        <f t="shared" si="2"/>
        <v>SATISFACTORIO</v>
      </c>
      <c r="R17" s="10" t="s">
        <v>217</v>
      </c>
      <c r="S17" s="10" t="s">
        <v>263</v>
      </c>
      <c r="T17" s="11" t="s">
        <v>253</v>
      </c>
    </row>
    <row r="18" spans="1:20" ht="133.5" customHeight="1">
      <c r="A18" s="4" t="s">
        <v>28</v>
      </c>
      <c r="B18" s="4" t="s">
        <v>27</v>
      </c>
      <c r="C18" s="4" t="s">
        <v>60</v>
      </c>
      <c r="D18" s="5" t="s">
        <v>56</v>
      </c>
      <c r="E18" s="7" t="s">
        <v>166</v>
      </c>
      <c r="F18" s="4" t="s">
        <v>36</v>
      </c>
      <c r="G18" s="4" t="s">
        <v>26</v>
      </c>
      <c r="H18" s="8">
        <v>0.95</v>
      </c>
      <c r="I18" s="4" t="s">
        <v>87</v>
      </c>
      <c r="J18" s="4" t="s">
        <v>88</v>
      </c>
      <c r="K18" s="4" t="s">
        <v>89</v>
      </c>
      <c r="L18" s="4" t="s">
        <v>90</v>
      </c>
      <c r="M18" s="9">
        <v>23</v>
      </c>
      <c r="N18" s="9">
        <v>27</v>
      </c>
      <c r="O18" s="126">
        <f t="shared" si="0"/>
        <v>0.8518518518518519</v>
      </c>
      <c r="P18" s="127">
        <f t="shared" si="1"/>
        <v>0.8966861598440546</v>
      </c>
      <c r="Q18" s="3" t="str">
        <f t="shared" si="2"/>
        <v>ACEPTABLE</v>
      </c>
      <c r="R18" s="10" t="s">
        <v>218</v>
      </c>
      <c r="S18" s="13" t="s">
        <v>289</v>
      </c>
      <c r="T18" s="11" t="s">
        <v>253</v>
      </c>
    </row>
    <row r="19" spans="1:20" ht="155.25" customHeight="1">
      <c r="A19" s="32" t="s">
        <v>29</v>
      </c>
      <c r="B19" s="32" t="s">
        <v>51</v>
      </c>
      <c r="C19" s="34" t="s">
        <v>53</v>
      </c>
      <c r="D19" s="33" t="s">
        <v>117</v>
      </c>
      <c r="E19" s="54" t="s">
        <v>116</v>
      </c>
      <c r="F19" s="32">
        <v>18</v>
      </c>
      <c r="G19" s="32" t="s">
        <v>26</v>
      </c>
      <c r="H19" s="52">
        <v>1</v>
      </c>
      <c r="I19" s="32" t="s">
        <v>87</v>
      </c>
      <c r="J19" s="32" t="s">
        <v>88</v>
      </c>
      <c r="K19" s="32" t="s">
        <v>89</v>
      </c>
      <c r="L19" s="32" t="s">
        <v>90</v>
      </c>
      <c r="M19" s="35">
        <v>18</v>
      </c>
      <c r="N19" s="35">
        <v>18</v>
      </c>
      <c r="O19" s="128">
        <f t="shared" si="0"/>
        <v>1</v>
      </c>
      <c r="P19" s="129">
        <f t="shared" si="1"/>
        <v>1</v>
      </c>
      <c r="Q19" s="3" t="str">
        <f t="shared" si="2"/>
        <v>SATISFACTORIO</v>
      </c>
      <c r="R19" s="148" t="s">
        <v>248</v>
      </c>
      <c r="S19" s="148" t="s">
        <v>264</v>
      </c>
      <c r="T19" s="53" t="s">
        <v>253</v>
      </c>
    </row>
    <row r="20" spans="1:20" ht="140.25" customHeight="1">
      <c r="A20" s="32" t="s">
        <v>29</v>
      </c>
      <c r="B20" s="32" t="s">
        <v>24</v>
      </c>
      <c r="C20" s="34" t="s">
        <v>54</v>
      </c>
      <c r="D20" s="33" t="s">
        <v>155</v>
      </c>
      <c r="E20" s="54" t="s">
        <v>167</v>
      </c>
      <c r="F20" s="32" t="s">
        <v>36</v>
      </c>
      <c r="G20" s="32" t="s">
        <v>26</v>
      </c>
      <c r="H20" s="52">
        <v>1</v>
      </c>
      <c r="I20" s="32" t="s">
        <v>87</v>
      </c>
      <c r="J20" s="32" t="s">
        <v>88</v>
      </c>
      <c r="K20" s="32" t="s">
        <v>89</v>
      </c>
      <c r="L20" s="32" t="s">
        <v>90</v>
      </c>
      <c r="M20" s="35">
        <v>2209</v>
      </c>
      <c r="N20" s="35">
        <v>2260</v>
      </c>
      <c r="O20" s="128">
        <f t="shared" si="0"/>
        <v>0.977433628318584</v>
      </c>
      <c r="P20" s="129">
        <f t="shared" si="1"/>
        <v>0.977433628318584</v>
      </c>
      <c r="Q20" s="3" t="str">
        <f t="shared" si="2"/>
        <v>SATISFACTORIO</v>
      </c>
      <c r="R20" s="148" t="s">
        <v>219</v>
      </c>
      <c r="S20" s="148" t="s">
        <v>291</v>
      </c>
      <c r="T20" s="53" t="s">
        <v>253</v>
      </c>
    </row>
    <row r="21" spans="1:20" ht="117" customHeight="1">
      <c r="A21" s="19" t="s">
        <v>30</v>
      </c>
      <c r="B21" s="19" t="s">
        <v>24</v>
      </c>
      <c r="C21" s="20" t="s">
        <v>133</v>
      </c>
      <c r="D21" s="55" t="s">
        <v>31</v>
      </c>
      <c r="E21" s="19" t="s">
        <v>180</v>
      </c>
      <c r="F21" s="19" t="s">
        <v>181</v>
      </c>
      <c r="G21" s="19" t="s">
        <v>182</v>
      </c>
      <c r="H21" s="97">
        <v>0.5</v>
      </c>
      <c r="I21" s="20" t="s">
        <v>87</v>
      </c>
      <c r="J21" s="20" t="s">
        <v>88</v>
      </c>
      <c r="K21" s="20" t="s">
        <v>89</v>
      </c>
      <c r="L21" s="20" t="s">
        <v>90</v>
      </c>
      <c r="M21" s="21" t="s">
        <v>232</v>
      </c>
      <c r="N21" s="21" t="s">
        <v>232</v>
      </c>
      <c r="O21" s="21" t="s">
        <v>232</v>
      </c>
      <c r="P21" s="21" t="s">
        <v>232</v>
      </c>
      <c r="Q21" s="21" t="s">
        <v>232</v>
      </c>
      <c r="R21" s="164" t="s">
        <v>231</v>
      </c>
      <c r="S21" s="164" t="s">
        <v>294</v>
      </c>
      <c r="T21" s="22" t="s">
        <v>253</v>
      </c>
    </row>
    <row r="22" spans="1:20" ht="129.75" customHeight="1">
      <c r="A22" s="19" t="s">
        <v>30</v>
      </c>
      <c r="B22" s="19" t="s">
        <v>24</v>
      </c>
      <c r="C22" s="20" t="s">
        <v>136</v>
      </c>
      <c r="D22" s="55" t="s">
        <v>32</v>
      </c>
      <c r="E22" s="19" t="s">
        <v>183</v>
      </c>
      <c r="F22" s="19" t="s">
        <v>181</v>
      </c>
      <c r="G22" s="19" t="s">
        <v>182</v>
      </c>
      <c r="H22" s="19" t="s">
        <v>184</v>
      </c>
      <c r="I22" s="20" t="s">
        <v>87</v>
      </c>
      <c r="J22" s="20" t="s">
        <v>88</v>
      </c>
      <c r="K22" s="20" t="s">
        <v>89</v>
      </c>
      <c r="L22" s="20" t="s">
        <v>90</v>
      </c>
      <c r="M22" s="21" t="s">
        <v>232</v>
      </c>
      <c r="N22" s="21" t="s">
        <v>232</v>
      </c>
      <c r="O22" s="21" t="s">
        <v>232</v>
      </c>
      <c r="P22" s="21" t="s">
        <v>232</v>
      </c>
      <c r="Q22" s="21" t="s">
        <v>232</v>
      </c>
      <c r="R22" s="164" t="s">
        <v>231</v>
      </c>
      <c r="S22" s="164" t="s">
        <v>295</v>
      </c>
      <c r="T22" s="22" t="s">
        <v>253</v>
      </c>
    </row>
    <row r="23" spans="1:20" ht="158.25" customHeight="1">
      <c r="A23" s="19" t="s">
        <v>30</v>
      </c>
      <c r="B23" s="19" t="s">
        <v>24</v>
      </c>
      <c r="C23" s="20" t="s">
        <v>137</v>
      </c>
      <c r="D23" s="55" t="s">
        <v>33</v>
      </c>
      <c r="E23" s="19" t="s">
        <v>185</v>
      </c>
      <c r="F23" s="19" t="s">
        <v>181</v>
      </c>
      <c r="G23" s="19" t="s">
        <v>182</v>
      </c>
      <c r="H23" s="19" t="s">
        <v>184</v>
      </c>
      <c r="I23" s="20" t="s">
        <v>87</v>
      </c>
      <c r="J23" s="20" t="s">
        <v>88</v>
      </c>
      <c r="K23" s="20" t="s">
        <v>89</v>
      </c>
      <c r="L23" s="20" t="s">
        <v>90</v>
      </c>
      <c r="M23" s="21" t="s">
        <v>232</v>
      </c>
      <c r="N23" s="21" t="s">
        <v>232</v>
      </c>
      <c r="O23" s="21" t="s">
        <v>232</v>
      </c>
      <c r="P23" s="21" t="s">
        <v>232</v>
      </c>
      <c r="Q23" s="21" t="s">
        <v>232</v>
      </c>
      <c r="R23" s="164" t="s">
        <v>231</v>
      </c>
      <c r="S23" s="167" t="s">
        <v>232</v>
      </c>
      <c r="T23" s="22" t="s">
        <v>253</v>
      </c>
    </row>
    <row r="24" spans="1:20" ht="135" customHeight="1">
      <c r="A24" s="19" t="s">
        <v>30</v>
      </c>
      <c r="B24" s="19" t="s">
        <v>24</v>
      </c>
      <c r="C24" s="20" t="s">
        <v>138</v>
      </c>
      <c r="D24" s="55" t="s">
        <v>34</v>
      </c>
      <c r="E24" s="19" t="s">
        <v>186</v>
      </c>
      <c r="F24" s="19" t="s">
        <v>181</v>
      </c>
      <c r="G24" s="19" t="s">
        <v>182</v>
      </c>
      <c r="H24" s="19" t="s">
        <v>184</v>
      </c>
      <c r="I24" s="20" t="s">
        <v>87</v>
      </c>
      <c r="J24" s="20" t="s">
        <v>88</v>
      </c>
      <c r="K24" s="20" t="s">
        <v>89</v>
      </c>
      <c r="L24" s="20" t="s">
        <v>90</v>
      </c>
      <c r="M24" s="21" t="s">
        <v>232</v>
      </c>
      <c r="N24" s="21" t="s">
        <v>232</v>
      </c>
      <c r="O24" s="21" t="s">
        <v>232</v>
      </c>
      <c r="P24" s="21" t="s">
        <v>232</v>
      </c>
      <c r="Q24" s="21" t="s">
        <v>232</v>
      </c>
      <c r="R24" s="164" t="s">
        <v>231</v>
      </c>
      <c r="S24" s="167" t="s">
        <v>232</v>
      </c>
      <c r="T24" s="22" t="s">
        <v>253</v>
      </c>
    </row>
    <row r="25" spans="1:20" s="101" customFormat="1" ht="151.5" customHeight="1">
      <c r="A25" s="58" t="s">
        <v>35</v>
      </c>
      <c r="B25" s="58" t="s">
        <v>24</v>
      </c>
      <c r="C25" s="58" t="s">
        <v>102</v>
      </c>
      <c r="D25" s="59" t="s">
        <v>168</v>
      </c>
      <c r="E25" s="58" t="s">
        <v>169</v>
      </c>
      <c r="F25" s="60">
        <v>4</v>
      </c>
      <c r="G25" s="58" t="s">
        <v>26</v>
      </c>
      <c r="H25" s="61">
        <v>1</v>
      </c>
      <c r="I25" s="58" t="s">
        <v>87</v>
      </c>
      <c r="J25" s="58" t="s">
        <v>88</v>
      </c>
      <c r="K25" s="58" t="s">
        <v>89</v>
      </c>
      <c r="L25" s="58" t="s">
        <v>90</v>
      </c>
      <c r="M25" s="62">
        <v>76</v>
      </c>
      <c r="N25" s="62">
        <v>76</v>
      </c>
      <c r="O25" s="130">
        <f aca="true" t="shared" si="3" ref="O25:O56">M25/N25</f>
        <v>1</v>
      </c>
      <c r="P25" s="157">
        <f aca="true" t="shared" si="4" ref="P25:P34">O25/H25</f>
        <v>1</v>
      </c>
      <c r="Q25" s="3" t="str">
        <f t="shared" si="2"/>
        <v>SATISFACTORIO</v>
      </c>
      <c r="R25" s="165" t="s">
        <v>231</v>
      </c>
      <c r="S25" s="165" t="s">
        <v>292</v>
      </c>
      <c r="T25" s="63" t="s">
        <v>253</v>
      </c>
    </row>
    <row r="26" spans="1:20" ht="219" customHeight="1">
      <c r="A26" s="58" t="s">
        <v>35</v>
      </c>
      <c r="B26" s="58" t="s">
        <v>24</v>
      </c>
      <c r="C26" s="58" t="s">
        <v>103</v>
      </c>
      <c r="D26" s="59" t="s">
        <v>170</v>
      </c>
      <c r="E26" s="58" t="s">
        <v>104</v>
      </c>
      <c r="F26" s="60">
        <v>1</v>
      </c>
      <c r="G26" s="58" t="s">
        <v>80</v>
      </c>
      <c r="H26" s="61">
        <v>1</v>
      </c>
      <c r="I26" s="58" t="s">
        <v>87</v>
      </c>
      <c r="J26" s="58" t="s">
        <v>88</v>
      </c>
      <c r="K26" s="58" t="s">
        <v>89</v>
      </c>
      <c r="L26" s="58" t="s">
        <v>90</v>
      </c>
      <c r="M26" s="62" t="s">
        <v>232</v>
      </c>
      <c r="N26" s="62" t="s">
        <v>232</v>
      </c>
      <c r="O26" s="62" t="s">
        <v>232</v>
      </c>
      <c r="P26" s="62" t="s">
        <v>232</v>
      </c>
      <c r="Q26" s="62" t="s">
        <v>232</v>
      </c>
      <c r="R26" s="165" t="s">
        <v>231</v>
      </c>
      <c r="S26" s="63" t="s">
        <v>232</v>
      </c>
      <c r="T26" s="63" t="s">
        <v>253</v>
      </c>
    </row>
    <row r="27" spans="1:20" ht="239.25" customHeight="1">
      <c r="A27" s="58" t="s">
        <v>35</v>
      </c>
      <c r="B27" s="58" t="s">
        <v>27</v>
      </c>
      <c r="C27" s="58" t="s">
        <v>105</v>
      </c>
      <c r="D27" s="59" t="s">
        <v>171</v>
      </c>
      <c r="E27" s="58" t="s">
        <v>149</v>
      </c>
      <c r="F27" s="60" t="s">
        <v>36</v>
      </c>
      <c r="G27" s="58" t="s">
        <v>26</v>
      </c>
      <c r="H27" s="61">
        <v>1</v>
      </c>
      <c r="I27" s="58" t="s">
        <v>87</v>
      </c>
      <c r="J27" s="58" t="s">
        <v>88</v>
      </c>
      <c r="K27" s="58" t="s">
        <v>89</v>
      </c>
      <c r="L27" s="58" t="s">
        <v>90</v>
      </c>
      <c r="M27" s="62">
        <v>2</v>
      </c>
      <c r="N27" s="62">
        <v>2</v>
      </c>
      <c r="O27" s="130">
        <f t="shared" si="3"/>
        <v>1</v>
      </c>
      <c r="P27" s="158">
        <f t="shared" si="4"/>
        <v>1</v>
      </c>
      <c r="Q27" s="3" t="str">
        <f t="shared" si="2"/>
        <v>SATISFACTORIO</v>
      </c>
      <c r="R27" s="165" t="s">
        <v>231</v>
      </c>
      <c r="S27" s="165" t="s">
        <v>293</v>
      </c>
      <c r="T27" s="63" t="s">
        <v>253</v>
      </c>
    </row>
    <row r="28" spans="1:20" ht="110.25" customHeight="1">
      <c r="A28" s="119" t="s">
        <v>37</v>
      </c>
      <c r="B28" s="119" t="s">
        <v>27</v>
      </c>
      <c r="C28" s="120" t="s">
        <v>139</v>
      </c>
      <c r="D28" s="121" t="s">
        <v>187</v>
      </c>
      <c r="E28" s="119" t="s">
        <v>194</v>
      </c>
      <c r="F28" s="122" t="s">
        <v>36</v>
      </c>
      <c r="G28" s="119" t="s">
        <v>80</v>
      </c>
      <c r="H28" s="123">
        <v>1</v>
      </c>
      <c r="I28" s="119" t="s">
        <v>87</v>
      </c>
      <c r="J28" s="119" t="s">
        <v>88</v>
      </c>
      <c r="K28" s="119" t="s">
        <v>89</v>
      </c>
      <c r="L28" s="119" t="s">
        <v>90</v>
      </c>
      <c r="M28" s="57" t="s">
        <v>232</v>
      </c>
      <c r="N28" s="57" t="s">
        <v>232</v>
      </c>
      <c r="O28" s="131" t="s">
        <v>232</v>
      </c>
      <c r="P28" s="159" t="s">
        <v>232</v>
      </c>
      <c r="Q28" s="161" t="s">
        <v>232</v>
      </c>
      <c r="R28" s="161" t="s">
        <v>232</v>
      </c>
      <c r="S28" s="161" t="s">
        <v>232</v>
      </c>
      <c r="T28" s="69" t="s">
        <v>232</v>
      </c>
    </row>
    <row r="29" spans="1:20" ht="151.5" customHeight="1">
      <c r="A29" s="119" t="s">
        <v>37</v>
      </c>
      <c r="B29" s="119" t="s">
        <v>27</v>
      </c>
      <c r="C29" s="120" t="s">
        <v>140</v>
      </c>
      <c r="D29" s="121" t="s">
        <v>188</v>
      </c>
      <c r="E29" s="119" t="s">
        <v>195</v>
      </c>
      <c r="F29" s="122" t="s">
        <v>36</v>
      </c>
      <c r="G29" s="119" t="s">
        <v>80</v>
      </c>
      <c r="H29" s="123">
        <v>1</v>
      </c>
      <c r="I29" s="119" t="s">
        <v>87</v>
      </c>
      <c r="J29" s="119" t="s">
        <v>88</v>
      </c>
      <c r="K29" s="119" t="s">
        <v>89</v>
      </c>
      <c r="L29" s="119" t="s">
        <v>90</v>
      </c>
      <c r="M29" s="57" t="s">
        <v>232</v>
      </c>
      <c r="N29" s="57" t="s">
        <v>232</v>
      </c>
      <c r="O29" s="131" t="s">
        <v>232</v>
      </c>
      <c r="P29" s="159" t="s">
        <v>232</v>
      </c>
      <c r="Q29" s="161" t="s">
        <v>232</v>
      </c>
      <c r="R29" s="161" t="s">
        <v>232</v>
      </c>
      <c r="S29" s="161" t="s">
        <v>232</v>
      </c>
      <c r="T29" s="69" t="s">
        <v>232</v>
      </c>
    </row>
    <row r="30" spans="1:20" ht="186.75" customHeight="1">
      <c r="A30" s="119" t="s">
        <v>37</v>
      </c>
      <c r="B30" s="119" t="s">
        <v>189</v>
      </c>
      <c r="C30" s="120" t="s">
        <v>141</v>
      </c>
      <c r="D30" s="121" t="s">
        <v>190</v>
      </c>
      <c r="E30" s="119" t="s">
        <v>196</v>
      </c>
      <c r="F30" s="122" t="s">
        <v>36</v>
      </c>
      <c r="G30" s="119" t="s">
        <v>26</v>
      </c>
      <c r="H30" s="123">
        <v>1</v>
      </c>
      <c r="I30" s="119" t="s">
        <v>87</v>
      </c>
      <c r="J30" s="119" t="s">
        <v>88</v>
      </c>
      <c r="K30" s="119" t="s">
        <v>89</v>
      </c>
      <c r="L30" s="119" t="s">
        <v>90</v>
      </c>
      <c r="M30" s="57" t="s">
        <v>232</v>
      </c>
      <c r="N30" s="57" t="s">
        <v>232</v>
      </c>
      <c r="O30" s="131" t="s">
        <v>232</v>
      </c>
      <c r="P30" s="159" t="s">
        <v>232</v>
      </c>
      <c r="Q30" s="161" t="s">
        <v>232</v>
      </c>
      <c r="R30" s="162" t="s">
        <v>233</v>
      </c>
      <c r="S30" s="161" t="s">
        <v>232</v>
      </c>
      <c r="T30" s="69" t="s">
        <v>232</v>
      </c>
    </row>
    <row r="31" spans="1:20" ht="140.25" customHeight="1">
      <c r="A31" s="119" t="s">
        <v>37</v>
      </c>
      <c r="B31" s="119" t="s">
        <v>27</v>
      </c>
      <c r="C31" s="120" t="s">
        <v>142</v>
      </c>
      <c r="D31" s="121" t="s">
        <v>191</v>
      </c>
      <c r="E31" s="119" t="s">
        <v>197</v>
      </c>
      <c r="F31" s="122" t="s">
        <v>36</v>
      </c>
      <c r="G31" s="119" t="s">
        <v>26</v>
      </c>
      <c r="H31" s="123">
        <v>1</v>
      </c>
      <c r="I31" s="119" t="s">
        <v>87</v>
      </c>
      <c r="J31" s="119" t="s">
        <v>88</v>
      </c>
      <c r="K31" s="119" t="s">
        <v>89</v>
      </c>
      <c r="L31" s="119" t="s">
        <v>90</v>
      </c>
      <c r="M31" s="57" t="s">
        <v>232</v>
      </c>
      <c r="N31" s="57" t="s">
        <v>232</v>
      </c>
      <c r="O31" s="131" t="s">
        <v>232</v>
      </c>
      <c r="P31" s="159" t="s">
        <v>232</v>
      </c>
      <c r="Q31" s="161" t="s">
        <v>232</v>
      </c>
      <c r="R31" s="162" t="s">
        <v>234</v>
      </c>
      <c r="S31" s="161" t="s">
        <v>232</v>
      </c>
      <c r="T31" s="69" t="s">
        <v>232</v>
      </c>
    </row>
    <row r="32" spans="1:20" ht="168" customHeight="1">
      <c r="A32" s="119" t="s">
        <v>37</v>
      </c>
      <c r="B32" s="119" t="s">
        <v>51</v>
      </c>
      <c r="C32" s="120" t="s">
        <v>143</v>
      </c>
      <c r="D32" s="121" t="s">
        <v>192</v>
      </c>
      <c r="E32" s="119" t="s">
        <v>198</v>
      </c>
      <c r="F32" s="122" t="s">
        <v>36</v>
      </c>
      <c r="G32" s="119" t="s">
        <v>26</v>
      </c>
      <c r="H32" s="123">
        <v>1</v>
      </c>
      <c r="I32" s="119" t="s">
        <v>87</v>
      </c>
      <c r="J32" s="119" t="s">
        <v>88</v>
      </c>
      <c r="K32" s="119" t="s">
        <v>89</v>
      </c>
      <c r="L32" s="119" t="s">
        <v>90</v>
      </c>
      <c r="M32" s="57">
        <v>162</v>
      </c>
      <c r="N32" s="57">
        <v>162</v>
      </c>
      <c r="O32" s="131">
        <f t="shared" si="3"/>
        <v>1</v>
      </c>
      <c r="P32" s="159">
        <f t="shared" si="4"/>
        <v>1</v>
      </c>
      <c r="Q32" s="3" t="str">
        <f t="shared" si="2"/>
        <v>SATISFACTORIO</v>
      </c>
      <c r="R32" s="153" t="s">
        <v>235</v>
      </c>
      <c r="S32" s="153" t="s">
        <v>265</v>
      </c>
      <c r="T32" s="69" t="s">
        <v>251</v>
      </c>
    </row>
    <row r="33" spans="1:20" ht="164.25" customHeight="1">
      <c r="A33" s="119" t="s">
        <v>37</v>
      </c>
      <c r="B33" s="119" t="s">
        <v>51</v>
      </c>
      <c r="C33" s="120" t="s">
        <v>144</v>
      </c>
      <c r="D33" s="121" t="s">
        <v>193</v>
      </c>
      <c r="E33" s="119" t="s">
        <v>199</v>
      </c>
      <c r="F33" s="122" t="s">
        <v>36</v>
      </c>
      <c r="G33" s="119" t="s">
        <v>182</v>
      </c>
      <c r="H33" s="123">
        <v>1</v>
      </c>
      <c r="I33" s="119" t="s">
        <v>87</v>
      </c>
      <c r="J33" s="119" t="s">
        <v>88</v>
      </c>
      <c r="K33" s="119" t="s">
        <v>89</v>
      </c>
      <c r="L33" s="119" t="s">
        <v>90</v>
      </c>
      <c r="M33" s="57">
        <v>13</v>
      </c>
      <c r="N33" s="57">
        <v>13</v>
      </c>
      <c r="O33" s="131">
        <f t="shared" si="3"/>
        <v>1</v>
      </c>
      <c r="P33" s="159">
        <f t="shared" si="4"/>
        <v>1</v>
      </c>
      <c r="Q33" s="3" t="str">
        <f t="shared" si="2"/>
        <v>SATISFACTORIO</v>
      </c>
      <c r="R33" s="153" t="s">
        <v>236</v>
      </c>
      <c r="S33" s="153" t="s">
        <v>266</v>
      </c>
      <c r="T33" s="69" t="s">
        <v>251</v>
      </c>
    </row>
    <row r="34" spans="1:20" ht="123.75" customHeight="1">
      <c r="A34" s="70" t="s">
        <v>119</v>
      </c>
      <c r="B34" s="70" t="s">
        <v>27</v>
      </c>
      <c r="C34" s="70" t="s">
        <v>38</v>
      </c>
      <c r="D34" s="71" t="s">
        <v>118</v>
      </c>
      <c r="E34" s="70" t="s">
        <v>120</v>
      </c>
      <c r="F34" s="72" t="s">
        <v>36</v>
      </c>
      <c r="G34" s="70" t="s">
        <v>26</v>
      </c>
      <c r="H34" s="73">
        <v>1</v>
      </c>
      <c r="I34" s="70" t="s">
        <v>87</v>
      </c>
      <c r="J34" s="70" t="s">
        <v>88</v>
      </c>
      <c r="K34" s="70" t="s">
        <v>89</v>
      </c>
      <c r="L34" s="70" t="s">
        <v>90</v>
      </c>
      <c r="M34" s="74">
        <v>3</v>
      </c>
      <c r="N34" s="74">
        <v>3</v>
      </c>
      <c r="O34" s="132">
        <f t="shared" si="3"/>
        <v>1</v>
      </c>
      <c r="P34" s="133">
        <f t="shared" si="4"/>
        <v>1</v>
      </c>
      <c r="Q34" s="3" t="str">
        <f t="shared" si="2"/>
        <v>SATISFACTORIO</v>
      </c>
      <c r="R34" s="163" t="s">
        <v>237</v>
      </c>
      <c r="S34" s="163" t="s">
        <v>267</v>
      </c>
      <c r="T34" s="75" t="s">
        <v>253</v>
      </c>
    </row>
    <row r="35" spans="1:20" ht="103.5" customHeight="1">
      <c r="A35" s="70" t="s">
        <v>122</v>
      </c>
      <c r="B35" s="70" t="s">
        <v>24</v>
      </c>
      <c r="C35" s="70" t="s">
        <v>39</v>
      </c>
      <c r="D35" s="71" t="s">
        <v>121</v>
      </c>
      <c r="E35" s="70" t="s">
        <v>123</v>
      </c>
      <c r="F35" s="72" t="s">
        <v>36</v>
      </c>
      <c r="G35" s="70" t="s">
        <v>26</v>
      </c>
      <c r="H35" s="73">
        <v>1</v>
      </c>
      <c r="I35" s="70" t="s">
        <v>87</v>
      </c>
      <c r="J35" s="70" t="s">
        <v>88</v>
      </c>
      <c r="K35" s="70" t="s">
        <v>89</v>
      </c>
      <c r="L35" s="70" t="s">
        <v>90</v>
      </c>
      <c r="M35" s="74">
        <v>5296</v>
      </c>
      <c r="N35" s="74">
        <v>5296</v>
      </c>
      <c r="O35" s="132">
        <f t="shared" si="3"/>
        <v>1</v>
      </c>
      <c r="P35" s="133">
        <f aca="true" t="shared" si="5" ref="P35:P56">O35/H35</f>
        <v>1</v>
      </c>
      <c r="Q35" s="3" t="str">
        <f t="shared" si="2"/>
        <v>SATISFACTORIO</v>
      </c>
      <c r="R35" s="163" t="s">
        <v>238</v>
      </c>
      <c r="S35" s="163" t="s">
        <v>268</v>
      </c>
      <c r="T35" s="75" t="s">
        <v>253</v>
      </c>
    </row>
    <row r="36" spans="1:20" ht="104.25" customHeight="1">
      <c r="A36" s="70" t="s">
        <v>127</v>
      </c>
      <c r="B36" s="70" t="s">
        <v>24</v>
      </c>
      <c r="C36" s="70" t="s">
        <v>128</v>
      </c>
      <c r="D36" s="71" t="s">
        <v>132</v>
      </c>
      <c r="E36" s="70" t="s">
        <v>150</v>
      </c>
      <c r="F36" s="72">
        <v>230</v>
      </c>
      <c r="G36" s="70" t="s">
        <v>26</v>
      </c>
      <c r="H36" s="73">
        <v>1</v>
      </c>
      <c r="I36" s="70" t="s">
        <v>87</v>
      </c>
      <c r="J36" s="70" t="s">
        <v>88</v>
      </c>
      <c r="K36" s="70" t="s">
        <v>89</v>
      </c>
      <c r="L36" s="70" t="s">
        <v>90</v>
      </c>
      <c r="M36" s="74">
        <f>158+71</f>
        <v>229</v>
      </c>
      <c r="N36" s="74">
        <f>168+71+6</f>
        <v>245</v>
      </c>
      <c r="O36" s="132">
        <f t="shared" si="3"/>
        <v>0.9346938775510204</v>
      </c>
      <c r="P36" s="133">
        <f t="shared" si="5"/>
        <v>0.9346938775510204</v>
      </c>
      <c r="Q36" s="3" t="str">
        <f t="shared" si="2"/>
        <v>ACEPTABLE</v>
      </c>
      <c r="R36" s="163" t="s">
        <v>239</v>
      </c>
      <c r="S36" s="163" t="s">
        <v>290</v>
      </c>
      <c r="T36" s="75" t="s">
        <v>253</v>
      </c>
    </row>
    <row r="37" spans="1:22" ht="162" customHeight="1">
      <c r="A37" s="24" t="s">
        <v>40</v>
      </c>
      <c r="B37" s="24" t="s">
        <v>24</v>
      </c>
      <c r="C37" s="24" t="s">
        <v>61</v>
      </c>
      <c r="D37" s="25" t="s">
        <v>124</v>
      </c>
      <c r="E37" s="24" t="s">
        <v>151</v>
      </c>
      <c r="F37" s="26" t="s">
        <v>36</v>
      </c>
      <c r="G37" s="24" t="s">
        <v>26</v>
      </c>
      <c r="H37" s="27">
        <v>1</v>
      </c>
      <c r="I37" s="24" t="s">
        <v>87</v>
      </c>
      <c r="J37" s="24" t="s">
        <v>88</v>
      </c>
      <c r="K37" s="24" t="s">
        <v>89</v>
      </c>
      <c r="L37" s="24" t="s">
        <v>90</v>
      </c>
      <c r="M37" s="28">
        <v>13</v>
      </c>
      <c r="N37" s="28">
        <v>13</v>
      </c>
      <c r="O37" s="134">
        <f t="shared" si="3"/>
        <v>1</v>
      </c>
      <c r="P37" s="135">
        <f t="shared" si="5"/>
        <v>1</v>
      </c>
      <c r="Q37" s="3" t="str">
        <f t="shared" si="2"/>
        <v>SATISFACTORIO</v>
      </c>
      <c r="R37" s="29" t="s">
        <v>222</v>
      </c>
      <c r="S37" s="29" t="s">
        <v>269</v>
      </c>
      <c r="T37" s="30" t="s">
        <v>253</v>
      </c>
      <c r="V37" s="147"/>
    </row>
    <row r="38" spans="1:22" ht="149.25" customHeight="1">
      <c r="A38" s="24" t="s">
        <v>40</v>
      </c>
      <c r="B38" s="24" t="s">
        <v>24</v>
      </c>
      <c r="C38" s="24" t="s">
        <v>62</v>
      </c>
      <c r="D38" s="25" t="s">
        <v>125</v>
      </c>
      <c r="E38" s="24" t="s">
        <v>173</v>
      </c>
      <c r="F38" s="26" t="s">
        <v>36</v>
      </c>
      <c r="G38" s="24" t="s">
        <v>26</v>
      </c>
      <c r="H38" s="27">
        <v>1</v>
      </c>
      <c r="I38" s="24" t="s">
        <v>87</v>
      </c>
      <c r="J38" s="24" t="s">
        <v>88</v>
      </c>
      <c r="K38" s="24" t="s">
        <v>89</v>
      </c>
      <c r="L38" s="24" t="s">
        <v>90</v>
      </c>
      <c r="M38" s="28">
        <v>2.35</v>
      </c>
      <c r="N38" s="28">
        <v>3</v>
      </c>
      <c r="O38" s="134">
        <f t="shared" si="3"/>
        <v>0.7833333333333333</v>
      </c>
      <c r="P38" s="135">
        <f t="shared" si="5"/>
        <v>0.7833333333333333</v>
      </c>
      <c r="Q38" s="3" t="str">
        <f t="shared" si="2"/>
        <v>ACEPTABLE</v>
      </c>
      <c r="R38" s="29" t="s">
        <v>223</v>
      </c>
      <c r="S38" s="29" t="s">
        <v>270</v>
      </c>
      <c r="T38" s="30" t="s">
        <v>253</v>
      </c>
      <c r="V38" s="147"/>
    </row>
    <row r="39" spans="1:22" ht="176.25" customHeight="1">
      <c r="A39" s="24" t="s">
        <v>40</v>
      </c>
      <c r="B39" s="24" t="s">
        <v>24</v>
      </c>
      <c r="C39" s="24" t="s">
        <v>63</v>
      </c>
      <c r="D39" s="25" t="s">
        <v>126</v>
      </c>
      <c r="E39" s="24" t="s">
        <v>152</v>
      </c>
      <c r="F39" s="26" t="s">
        <v>36</v>
      </c>
      <c r="G39" s="24" t="s">
        <v>26</v>
      </c>
      <c r="H39" s="27">
        <v>1</v>
      </c>
      <c r="I39" s="24" t="s">
        <v>87</v>
      </c>
      <c r="J39" s="24" t="s">
        <v>88</v>
      </c>
      <c r="K39" s="24" t="s">
        <v>89</v>
      </c>
      <c r="L39" s="24" t="s">
        <v>90</v>
      </c>
      <c r="M39" s="28">
        <v>6</v>
      </c>
      <c r="N39" s="28">
        <v>6</v>
      </c>
      <c r="O39" s="134">
        <f t="shared" si="3"/>
        <v>1</v>
      </c>
      <c r="P39" s="135">
        <f t="shared" si="5"/>
        <v>1</v>
      </c>
      <c r="Q39" s="3" t="str">
        <f t="shared" si="2"/>
        <v>SATISFACTORIO</v>
      </c>
      <c r="R39" s="29" t="s">
        <v>224</v>
      </c>
      <c r="S39" s="29" t="s">
        <v>271</v>
      </c>
      <c r="T39" s="30" t="s">
        <v>253</v>
      </c>
      <c r="V39" s="147"/>
    </row>
    <row r="40" spans="1:22" ht="228.75" customHeight="1">
      <c r="A40" s="24" t="s">
        <v>40</v>
      </c>
      <c r="B40" s="24" t="s">
        <v>27</v>
      </c>
      <c r="C40" s="24" t="s">
        <v>64</v>
      </c>
      <c r="D40" s="25" t="s">
        <v>75</v>
      </c>
      <c r="E40" s="24" t="s">
        <v>153</v>
      </c>
      <c r="F40" s="26" t="s">
        <v>36</v>
      </c>
      <c r="G40" s="24" t="s">
        <v>26</v>
      </c>
      <c r="H40" s="27">
        <v>1</v>
      </c>
      <c r="I40" s="24" t="s">
        <v>87</v>
      </c>
      <c r="J40" s="24" t="s">
        <v>88</v>
      </c>
      <c r="K40" s="24" t="s">
        <v>89</v>
      </c>
      <c r="L40" s="24" t="s">
        <v>90</v>
      </c>
      <c r="M40" s="28">
        <v>59</v>
      </c>
      <c r="N40" s="28">
        <v>59</v>
      </c>
      <c r="O40" s="134">
        <f t="shared" si="3"/>
        <v>1</v>
      </c>
      <c r="P40" s="135">
        <f t="shared" si="5"/>
        <v>1</v>
      </c>
      <c r="Q40" s="3" t="str">
        <f t="shared" si="2"/>
        <v>SATISFACTORIO</v>
      </c>
      <c r="R40" s="149" t="s">
        <v>225</v>
      </c>
      <c r="S40" s="29" t="s">
        <v>272</v>
      </c>
      <c r="T40" s="30" t="s">
        <v>253</v>
      </c>
      <c r="V40" s="147"/>
    </row>
    <row r="41" spans="1:22" ht="137.25" customHeight="1">
      <c r="A41" s="76" t="s">
        <v>41</v>
      </c>
      <c r="B41" s="76" t="s">
        <v>24</v>
      </c>
      <c r="C41" s="76" t="s">
        <v>65</v>
      </c>
      <c r="D41" s="77" t="s">
        <v>107</v>
      </c>
      <c r="E41" s="76" t="s">
        <v>111</v>
      </c>
      <c r="F41" s="76">
        <v>1</v>
      </c>
      <c r="G41" s="76" t="s">
        <v>26</v>
      </c>
      <c r="H41" s="78">
        <v>1</v>
      </c>
      <c r="I41" s="76" t="s">
        <v>87</v>
      </c>
      <c r="J41" s="76" t="s">
        <v>88</v>
      </c>
      <c r="K41" s="76" t="s">
        <v>89</v>
      </c>
      <c r="L41" s="76" t="s">
        <v>90</v>
      </c>
      <c r="M41" s="79">
        <v>1</v>
      </c>
      <c r="N41" s="79">
        <v>1</v>
      </c>
      <c r="O41" s="136">
        <f t="shared" si="3"/>
        <v>1</v>
      </c>
      <c r="P41" s="137">
        <f t="shared" si="5"/>
        <v>1</v>
      </c>
      <c r="Q41" s="3" t="str">
        <f t="shared" si="2"/>
        <v>SATISFACTORIO</v>
      </c>
      <c r="R41" s="117" t="s">
        <v>227</v>
      </c>
      <c r="S41" s="154" t="s">
        <v>284</v>
      </c>
      <c r="T41" s="146" t="s">
        <v>253</v>
      </c>
      <c r="V41" s="147"/>
    </row>
    <row r="42" spans="1:22" ht="148.5" customHeight="1">
      <c r="A42" s="76" t="s">
        <v>41</v>
      </c>
      <c r="B42" s="76" t="s">
        <v>24</v>
      </c>
      <c r="C42" s="76" t="s">
        <v>66</v>
      </c>
      <c r="D42" s="77" t="s">
        <v>106</v>
      </c>
      <c r="E42" s="76" t="s">
        <v>108</v>
      </c>
      <c r="F42" s="76">
        <v>3</v>
      </c>
      <c r="G42" s="76" t="s">
        <v>26</v>
      </c>
      <c r="H42" s="78">
        <v>1</v>
      </c>
      <c r="I42" s="76" t="s">
        <v>87</v>
      </c>
      <c r="J42" s="76" t="s">
        <v>88</v>
      </c>
      <c r="K42" s="76" t="s">
        <v>89</v>
      </c>
      <c r="L42" s="76" t="s">
        <v>90</v>
      </c>
      <c r="M42" s="79">
        <v>227</v>
      </c>
      <c r="N42" s="79">
        <v>227</v>
      </c>
      <c r="O42" s="136">
        <f t="shared" si="3"/>
        <v>1</v>
      </c>
      <c r="P42" s="137">
        <f t="shared" si="5"/>
        <v>1</v>
      </c>
      <c r="Q42" s="3" t="str">
        <f t="shared" si="2"/>
        <v>SATISFACTORIO</v>
      </c>
      <c r="R42" s="117" t="s">
        <v>228</v>
      </c>
      <c r="S42" s="154" t="s">
        <v>285</v>
      </c>
      <c r="T42" s="146" t="s">
        <v>253</v>
      </c>
      <c r="V42" s="147"/>
    </row>
    <row r="43" spans="1:22" ht="126" customHeight="1">
      <c r="A43" s="76" t="s">
        <v>41</v>
      </c>
      <c r="B43" s="76" t="s">
        <v>24</v>
      </c>
      <c r="C43" s="76" t="s">
        <v>67</v>
      </c>
      <c r="D43" s="77" t="s">
        <v>110</v>
      </c>
      <c r="E43" s="76" t="s">
        <v>109</v>
      </c>
      <c r="F43" s="80" t="s">
        <v>36</v>
      </c>
      <c r="G43" s="76" t="s">
        <v>26</v>
      </c>
      <c r="H43" s="78">
        <v>1</v>
      </c>
      <c r="I43" s="76" t="s">
        <v>87</v>
      </c>
      <c r="J43" s="76" t="s">
        <v>88</v>
      </c>
      <c r="K43" s="76" t="s">
        <v>89</v>
      </c>
      <c r="L43" s="76" t="s">
        <v>90</v>
      </c>
      <c r="M43" s="79">
        <v>193</v>
      </c>
      <c r="N43" s="79">
        <v>193</v>
      </c>
      <c r="O43" s="136">
        <f t="shared" si="3"/>
        <v>1</v>
      </c>
      <c r="P43" s="137">
        <f t="shared" si="5"/>
        <v>1</v>
      </c>
      <c r="Q43" s="3" t="str">
        <f t="shared" si="2"/>
        <v>SATISFACTORIO</v>
      </c>
      <c r="R43" s="117" t="s">
        <v>229</v>
      </c>
      <c r="S43" s="154" t="s">
        <v>286</v>
      </c>
      <c r="T43" s="146" t="s">
        <v>253</v>
      </c>
      <c r="V43" s="147"/>
    </row>
    <row r="44" spans="1:20" ht="154.5" customHeight="1">
      <c r="A44" s="76" t="s">
        <v>41</v>
      </c>
      <c r="B44" s="76" t="s">
        <v>24</v>
      </c>
      <c r="C44" s="76" t="s">
        <v>205</v>
      </c>
      <c r="D44" s="77" t="s">
        <v>206</v>
      </c>
      <c r="E44" s="76" t="s">
        <v>207</v>
      </c>
      <c r="F44" s="80" t="s">
        <v>36</v>
      </c>
      <c r="G44" s="76" t="s">
        <v>26</v>
      </c>
      <c r="H44" s="78">
        <v>1</v>
      </c>
      <c r="I44" s="76" t="s">
        <v>87</v>
      </c>
      <c r="J44" s="76" t="s">
        <v>88</v>
      </c>
      <c r="K44" s="76" t="s">
        <v>89</v>
      </c>
      <c r="L44" s="76" t="s">
        <v>90</v>
      </c>
      <c r="M44" s="79" t="s">
        <v>232</v>
      </c>
      <c r="N44" s="79" t="s">
        <v>232</v>
      </c>
      <c r="O44" s="136" t="s">
        <v>232</v>
      </c>
      <c r="P44" s="137" t="s">
        <v>232</v>
      </c>
      <c r="Q44" s="137" t="s">
        <v>232</v>
      </c>
      <c r="R44" s="117" t="s">
        <v>230</v>
      </c>
      <c r="S44" s="154" t="s">
        <v>296</v>
      </c>
      <c r="T44" s="146" t="s">
        <v>253</v>
      </c>
    </row>
    <row r="45" spans="1:20" ht="174.75" customHeight="1">
      <c r="A45" s="81" t="s">
        <v>42</v>
      </c>
      <c r="B45" s="81" t="s">
        <v>24</v>
      </c>
      <c r="C45" s="81" t="s">
        <v>74</v>
      </c>
      <c r="D45" s="156" t="s">
        <v>97</v>
      </c>
      <c r="E45" s="81" t="s">
        <v>175</v>
      </c>
      <c r="F45" s="82" t="s">
        <v>36</v>
      </c>
      <c r="G45" s="81" t="s">
        <v>26</v>
      </c>
      <c r="H45" s="83">
        <v>1</v>
      </c>
      <c r="I45" s="81" t="s">
        <v>87</v>
      </c>
      <c r="J45" s="81" t="s">
        <v>88</v>
      </c>
      <c r="K45" s="81" t="s">
        <v>89</v>
      </c>
      <c r="L45" s="81" t="s">
        <v>90</v>
      </c>
      <c r="M45" s="115">
        <v>0</v>
      </c>
      <c r="N45" s="84">
        <v>4</v>
      </c>
      <c r="O45" s="138">
        <f t="shared" si="3"/>
        <v>0</v>
      </c>
      <c r="P45" s="139">
        <f t="shared" si="5"/>
        <v>0</v>
      </c>
      <c r="Q45" s="3" t="str">
        <f t="shared" si="2"/>
        <v>INSATISFACTORIO</v>
      </c>
      <c r="R45" s="85" t="s">
        <v>241</v>
      </c>
      <c r="S45" s="85" t="s">
        <v>281</v>
      </c>
      <c r="T45" s="86" t="s">
        <v>253</v>
      </c>
    </row>
    <row r="46" spans="1:20" ht="186.75" customHeight="1">
      <c r="A46" s="81" t="s">
        <v>42</v>
      </c>
      <c r="B46" s="81" t="s">
        <v>24</v>
      </c>
      <c r="C46" s="81" t="s">
        <v>43</v>
      </c>
      <c r="D46" s="156" t="s">
        <v>174</v>
      </c>
      <c r="E46" s="81" t="s">
        <v>176</v>
      </c>
      <c r="F46" s="82" t="s">
        <v>36</v>
      </c>
      <c r="G46" s="81" t="s">
        <v>26</v>
      </c>
      <c r="H46" s="83">
        <v>1</v>
      </c>
      <c r="I46" s="81" t="s">
        <v>87</v>
      </c>
      <c r="J46" s="81" t="s">
        <v>88</v>
      </c>
      <c r="K46" s="81" t="s">
        <v>89</v>
      </c>
      <c r="L46" s="81" t="s">
        <v>90</v>
      </c>
      <c r="M46" s="115">
        <v>1122</v>
      </c>
      <c r="N46" s="84">
        <v>1122</v>
      </c>
      <c r="O46" s="138">
        <f t="shared" si="3"/>
        <v>1</v>
      </c>
      <c r="P46" s="139">
        <f t="shared" si="5"/>
        <v>1</v>
      </c>
      <c r="Q46" s="3" t="str">
        <f t="shared" si="2"/>
        <v>SATISFACTORIO</v>
      </c>
      <c r="R46" s="85" t="s">
        <v>242</v>
      </c>
      <c r="S46" s="85" t="s">
        <v>287</v>
      </c>
      <c r="T46" s="86" t="s">
        <v>253</v>
      </c>
    </row>
    <row r="47" spans="1:23" ht="120" customHeight="1">
      <c r="A47" s="81" t="s">
        <v>42</v>
      </c>
      <c r="B47" s="81" t="s">
        <v>24</v>
      </c>
      <c r="C47" s="81" t="s">
        <v>44</v>
      </c>
      <c r="D47" s="156" t="s">
        <v>99</v>
      </c>
      <c r="E47" s="81" t="s">
        <v>177</v>
      </c>
      <c r="F47" s="82" t="s">
        <v>36</v>
      </c>
      <c r="G47" s="81" t="s">
        <v>26</v>
      </c>
      <c r="H47" s="83">
        <v>1</v>
      </c>
      <c r="I47" s="81" t="s">
        <v>87</v>
      </c>
      <c r="J47" s="81" t="s">
        <v>88</v>
      </c>
      <c r="K47" s="81" t="s">
        <v>89</v>
      </c>
      <c r="L47" s="81" t="s">
        <v>90</v>
      </c>
      <c r="M47" s="115">
        <v>6725</v>
      </c>
      <c r="N47" s="84">
        <v>6725</v>
      </c>
      <c r="O47" s="138">
        <f t="shared" si="3"/>
        <v>1</v>
      </c>
      <c r="P47" s="139">
        <f t="shared" si="5"/>
        <v>1</v>
      </c>
      <c r="Q47" s="3" t="str">
        <f t="shared" si="2"/>
        <v>SATISFACTORIO</v>
      </c>
      <c r="R47" s="85" t="s">
        <v>243</v>
      </c>
      <c r="S47" s="85" t="s">
        <v>288</v>
      </c>
      <c r="T47" s="86" t="s">
        <v>253</v>
      </c>
      <c r="W47" s="147"/>
    </row>
    <row r="48" spans="1:23" ht="335.25" customHeight="1">
      <c r="A48" s="81" t="s">
        <v>42</v>
      </c>
      <c r="B48" s="81" t="s">
        <v>24</v>
      </c>
      <c r="C48" s="81" t="s">
        <v>45</v>
      </c>
      <c r="D48" s="156" t="s">
        <v>100</v>
      </c>
      <c r="E48" s="81" t="s">
        <v>178</v>
      </c>
      <c r="F48" s="82">
        <v>4</v>
      </c>
      <c r="G48" s="81" t="s">
        <v>26</v>
      </c>
      <c r="H48" s="83">
        <v>1</v>
      </c>
      <c r="I48" s="81" t="s">
        <v>87</v>
      </c>
      <c r="J48" s="81" t="s">
        <v>88</v>
      </c>
      <c r="K48" s="81" t="s">
        <v>89</v>
      </c>
      <c r="L48" s="81" t="s">
        <v>90</v>
      </c>
      <c r="M48" s="115">
        <v>2.06</v>
      </c>
      <c r="N48" s="84">
        <v>4</v>
      </c>
      <c r="O48" s="138">
        <f t="shared" si="3"/>
        <v>0.515</v>
      </c>
      <c r="P48" s="139">
        <f t="shared" si="5"/>
        <v>0.515</v>
      </c>
      <c r="Q48" s="3" t="str">
        <f t="shared" si="2"/>
        <v>MINIMO</v>
      </c>
      <c r="R48" s="85" t="s">
        <v>244</v>
      </c>
      <c r="S48" s="85" t="s">
        <v>282</v>
      </c>
      <c r="T48" s="86" t="s">
        <v>253</v>
      </c>
      <c r="V48" s="147"/>
      <c r="W48" s="147"/>
    </row>
    <row r="49" spans="1:22" ht="146.25" customHeight="1">
      <c r="A49" s="81" t="s">
        <v>42</v>
      </c>
      <c r="B49" s="81" t="s">
        <v>24</v>
      </c>
      <c r="C49" s="81" t="s">
        <v>98</v>
      </c>
      <c r="D49" s="156" t="s">
        <v>101</v>
      </c>
      <c r="E49" s="81" t="s">
        <v>179</v>
      </c>
      <c r="F49" s="82" t="s">
        <v>36</v>
      </c>
      <c r="G49" s="81" t="s">
        <v>26</v>
      </c>
      <c r="H49" s="83">
        <v>1</v>
      </c>
      <c r="I49" s="81" t="s">
        <v>87</v>
      </c>
      <c r="J49" s="81" t="s">
        <v>88</v>
      </c>
      <c r="K49" s="81" t="s">
        <v>89</v>
      </c>
      <c r="L49" s="81" t="s">
        <v>90</v>
      </c>
      <c r="M49" s="115">
        <v>15010</v>
      </c>
      <c r="N49" s="84">
        <v>15010</v>
      </c>
      <c r="O49" s="138">
        <f t="shared" si="3"/>
        <v>1</v>
      </c>
      <c r="P49" s="139">
        <f t="shared" si="5"/>
        <v>1</v>
      </c>
      <c r="Q49" s="3" t="str">
        <f t="shared" si="2"/>
        <v>SATISFACTORIO</v>
      </c>
      <c r="R49" s="85" t="s">
        <v>245</v>
      </c>
      <c r="S49" s="85" t="s">
        <v>283</v>
      </c>
      <c r="T49" s="86" t="s">
        <v>253</v>
      </c>
      <c r="V49" s="147"/>
    </row>
    <row r="50" spans="1:22" ht="144.75" customHeight="1">
      <c r="A50" s="87" t="s">
        <v>46</v>
      </c>
      <c r="B50" s="87" t="s">
        <v>24</v>
      </c>
      <c r="C50" s="87" t="s">
        <v>204</v>
      </c>
      <c r="D50" s="92" t="s">
        <v>47</v>
      </c>
      <c r="E50" s="87" t="s">
        <v>86</v>
      </c>
      <c r="F50" s="88" t="s">
        <v>36</v>
      </c>
      <c r="G50" s="87" t="s">
        <v>26</v>
      </c>
      <c r="H50" s="89">
        <v>1</v>
      </c>
      <c r="I50" s="102" t="s">
        <v>87</v>
      </c>
      <c r="J50" s="103" t="s">
        <v>88</v>
      </c>
      <c r="K50" s="102" t="s">
        <v>89</v>
      </c>
      <c r="L50" s="102" t="s">
        <v>90</v>
      </c>
      <c r="M50" s="90">
        <v>506</v>
      </c>
      <c r="N50" s="90">
        <v>506</v>
      </c>
      <c r="O50" s="140">
        <f t="shared" si="3"/>
        <v>1</v>
      </c>
      <c r="P50" s="141">
        <f t="shared" si="5"/>
        <v>1</v>
      </c>
      <c r="Q50" s="3" t="str">
        <f t="shared" si="2"/>
        <v>SATISFACTORIO</v>
      </c>
      <c r="R50" s="118" t="s">
        <v>226</v>
      </c>
      <c r="S50" s="118" t="s">
        <v>277</v>
      </c>
      <c r="T50" s="91" t="s">
        <v>253</v>
      </c>
      <c r="V50" s="147"/>
    </row>
    <row r="51" spans="1:22" ht="142.5" customHeight="1">
      <c r="A51" s="64" t="s">
        <v>48</v>
      </c>
      <c r="B51" s="64" t="s">
        <v>24</v>
      </c>
      <c r="C51" s="64" t="s">
        <v>49</v>
      </c>
      <c r="D51" s="65" t="s">
        <v>81</v>
      </c>
      <c r="E51" s="93" t="s">
        <v>134</v>
      </c>
      <c r="F51" s="66">
        <v>2</v>
      </c>
      <c r="G51" s="64" t="s">
        <v>26</v>
      </c>
      <c r="H51" s="67">
        <v>1</v>
      </c>
      <c r="I51" s="104" t="s">
        <v>87</v>
      </c>
      <c r="J51" s="105" t="s">
        <v>88</v>
      </c>
      <c r="K51" s="104" t="s">
        <v>89</v>
      </c>
      <c r="L51" s="104" t="s">
        <v>90</v>
      </c>
      <c r="M51" s="68">
        <v>2</v>
      </c>
      <c r="N51" s="68">
        <v>2</v>
      </c>
      <c r="O51" s="142">
        <f t="shared" si="3"/>
        <v>1</v>
      </c>
      <c r="P51" s="143">
        <f t="shared" si="5"/>
        <v>1</v>
      </c>
      <c r="Q51" s="3" t="str">
        <f t="shared" si="2"/>
        <v>SATISFACTORIO</v>
      </c>
      <c r="R51" s="160" t="s">
        <v>220</v>
      </c>
      <c r="S51" s="95" t="s">
        <v>274</v>
      </c>
      <c r="T51" s="96" t="s">
        <v>253</v>
      </c>
      <c r="V51" s="147"/>
    </row>
    <row r="52" spans="1:20" ht="175.5" customHeight="1">
      <c r="A52" s="64" t="s">
        <v>48</v>
      </c>
      <c r="B52" s="64" t="s">
        <v>24</v>
      </c>
      <c r="C52" s="64" t="s">
        <v>50</v>
      </c>
      <c r="D52" s="65" t="s">
        <v>84</v>
      </c>
      <c r="E52" s="93" t="s">
        <v>172</v>
      </c>
      <c r="F52" s="94" t="s">
        <v>36</v>
      </c>
      <c r="G52" s="66" t="s">
        <v>26</v>
      </c>
      <c r="H52" s="67">
        <v>1</v>
      </c>
      <c r="I52" s="104" t="s">
        <v>87</v>
      </c>
      <c r="J52" s="105" t="s">
        <v>88</v>
      </c>
      <c r="K52" s="104" t="s">
        <v>89</v>
      </c>
      <c r="L52" s="104" t="s">
        <v>90</v>
      </c>
      <c r="M52" s="68">
        <v>71</v>
      </c>
      <c r="N52" s="68">
        <f>4+17+44+9</f>
        <v>74</v>
      </c>
      <c r="O52" s="142">
        <f t="shared" si="3"/>
        <v>0.9594594594594594</v>
      </c>
      <c r="P52" s="143">
        <f t="shared" si="5"/>
        <v>0.9594594594594594</v>
      </c>
      <c r="Q52" s="3" t="str">
        <f t="shared" si="2"/>
        <v>SATISFACTORIO</v>
      </c>
      <c r="R52" s="160" t="s">
        <v>240</v>
      </c>
      <c r="S52" s="95" t="s">
        <v>275</v>
      </c>
      <c r="T52" s="96" t="s">
        <v>253</v>
      </c>
    </row>
    <row r="53" spans="1:20" ht="227.25" customHeight="1">
      <c r="A53" s="64" t="s">
        <v>48</v>
      </c>
      <c r="B53" s="64" t="s">
        <v>24</v>
      </c>
      <c r="C53" s="64" t="s">
        <v>82</v>
      </c>
      <c r="D53" s="65" t="s">
        <v>83</v>
      </c>
      <c r="E53" s="93" t="s">
        <v>85</v>
      </c>
      <c r="F53" s="64">
        <v>4</v>
      </c>
      <c r="G53" s="66" t="s">
        <v>26</v>
      </c>
      <c r="H53" s="67">
        <v>1</v>
      </c>
      <c r="I53" s="104" t="s">
        <v>87</v>
      </c>
      <c r="J53" s="105" t="s">
        <v>88</v>
      </c>
      <c r="K53" s="104" t="s">
        <v>89</v>
      </c>
      <c r="L53" s="104" t="s">
        <v>90</v>
      </c>
      <c r="M53" s="68">
        <v>3</v>
      </c>
      <c r="N53" s="68">
        <v>4</v>
      </c>
      <c r="O53" s="142">
        <f t="shared" si="3"/>
        <v>0.75</v>
      </c>
      <c r="P53" s="143">
        <f t="shared" si="5"/>
        <v>0.75</v>
      </c>
      <c r="Q53" s="3" t="str">
        <f t="shared" si="2"/>
        <v>ACEPTABLE</v>
      </c>
      <c r="R53" s="160" t="s">
        <v>221</v>
      </c>
      <c r="S53" s="95" t="s">
        <v>276</v>
      </c>
      <c r="T53" s="96" t="s">
        <v>253</v>
      </c>
    </row>
    <row r="54" spans="1:20" ht="100.5" customHeight="1">
      <c r="A54" s="14" t="s">
        <v>52</v>
      </c>
      <c r="B54" s="14" t="s">
        <v>24</v>
      </c>
      <c r="C54" s="14" t="s">
        <v>70</v>
      </c>
      <c r="D54" s="15" t="s">
        <v>112</v>
      </c>
      <c r="E54" s="14" t="s">
        <v>114</v>
      </c>
      <c r="F54" s="56" t="s">
        <v>36</v>
      </c>
      <c r="G54" s="14" t="s">
        <v>26</v>
      </c>
      <c r="H54" s="16">
        <v>1</v>
      </c>
      <c r="I54" s="14" t="s">
        <v>87</v>
      </c>
      <c r="J54" s="14" t="s">
        <v>88</v>
      </c>
      <c r="K54" s="14" t="s">
        <v>89</v>
      </c>
      <c r="L54" s="14" t="s">
        <v>90</v>
      </c>
      <c r="M54" s="17">
        <v>27</v>
      </c>
      <c r="N54" s="17">
        <v>27</v>
      </c>
      <c r="O54" s="144">
        <f t="shared" si="3"/>
        <v>1</v>
      </c>
      <c r="P54" s="145">
        <f t="shared" si="5"/>
        <v>1</v>
      </c>
      <c r="Q54" s="3" t="str">
        <f t="shared" si="2"/>
        <v>SATISFACTORIO</v>
      </c>
      <c r="R54" s="150" t="s">
        <v>209</v>
      </c>
      <c r="S54" s="150" t="s">
        <v>278</v>
      </c>
      <c r="T54" s="18" t="s">
        <v>254</v>
      </c>
    </row>
    <row r="55" spans="1:23" ht="131.25" customHeight="1">
      <c r="A55" s="14" t="s">
        <v>52</v>
      </c>
      <c r="B55" s="14" t="s">
        <v>24</v>
      </c>
      <c r="C55" s="14" t="s">
        <v>71</v>
      </c>
      <c r="D55" s="15" t="s">
        <v>113</v>
      </c>
      <c r="E55" s="14" t="s">
        <v>114</v>
      </c>
      <c r="F55" s="56">
        <v>14</v>
      </c>
      <c r="G55" s="14" t="s">
        <v>26</v>
      </c>
      <c r="H55" s="16">
        <v>1</v>
      </c>
      <c r="I55" s="14" t="s">
        <v>87</v>
      </c>
      <c r="J55" s="14" t="s">
        <v>88</v>
      </c>
      <c r="K55" s="14" t="s">
        <v>89</v>
      </c>
      <c r="L55" s="14" t="s">
        <v>90</v>
      </c>
      <c r="M55" s="17">
        <v>14</v>
      </c>
      <c r="N55" s="17">
        <v>14</v>
      </c>
      <c r="O55" s="144">
        <f t="shared" si="3"/>
        <v>1</v>
      </c>
      <c r="P55" s="145">
        <f t="shared" si="5"/>
        <v>1</v>
      </c>
      <c r="Q55" s="3" t="str">
        <f t="shared" si="2"/>
        <v>SATISFACTORIO</v>
      </c>
      <c r="R55" s="151" t="s">
        <v>208</v>
      </c>
      <c r="S55" s="150" t="s">
        <v>279</v>
      </c>
      <c r="T55" s="18" t="s">
        <v>254</v>
      </c>
      <c r="W55" s="147"/>
    </row>
    <row r="56" spans="1:23" ht="309" customHeight="1">
      <c r="A56" s="14" t="s">
        <v>52</v>
      </c>
      <c r="B56" s="14" t="s">
        <v>24</v>
      </c>
      <c r="C56" s="14" t="s">
        <v>72</v>
      </c>
      <c r="D56" s="15" t="s">
        <v>115</v>
      </c>
      <c r="E56" s="14" t="s">
        <v>154</v>
      </c>
      <c r="F56" s="56" t="s">
        <v>36</v>
      </c>
      <c r="G56" s="14" t="s">
        <v>26</v>
      </c>
      <c r="H56" s="16">
        <v>1</v>
      </c>
      <c r="I56" s="14" t="s">
        <v>87</v>
      </c>
      <c r="J56" s="14" t="s">
        <v>88</v>
      </c>
      <c r="K56" s="14" t="s">
        <v>89</v>
      </c>
      <c r="L56" s="14" t="s">
        <v>90</v>
      </c>
      <c r="M56" s="17">
        <v>13</v>
      </c>
      <c r="N56" s="17">
        <v>14</v>
      </c>
      <c r="O56" s="144">
        <f t="shared" si="3"/>
        <v>0.9285714285714286</v>
      </c>
      <c r="P56" s="145">
        <f t="shared" si="5"/>
        <v>0.9285714285714286</v>
      </c>
      <c r="Q56" s="3" t="str">
        <f t="shared" si="2"/>
        <v>ACEPTABLE</v>
      </c>
      <c r="R56" s="150" t="s">
        <v>210</v>
      </c>
      <c r="S56" s="152" t="s">
        <v>280</v>
      </c>
      <c r="T56" s="18" t="s">
        <v>254</v>
      </c>
      <c r="W56" s="147"/>
    </row>
    <row r="57" ht="16.5">
      <c r="A57" s="106"/>
    </row>
    <row r="67" ht="16.5">
      <c r="X67" s="108"/>
    </row>
    <row r="70" spans="24:25" ht="16.5">
      <c r="X70" s="108"/>
      <c r="Y70" s="109"/>
    </row>
    <row r="74" ht="16.5">
      <c r="I74" s="110"/>
    </row>
    <row r="90" spans="7:10" ht="16.5">
      <c r="G90" s="109"/>
      <c r="H90" s="111"/>
      <c r="I90" s="112"/>
      <c r="J90" s="111"/>
    </row>
    <row r="99" ht="16.5">
      <c r="F99" s="113"/>
    </row>
    <row r="109" ht="16.5">
      <c r="E109" s="113"/>
    </row>
    <row r="126" ht="16.5">
      <c r="F126" s="114"/>
    </row>
  </sheetData>
  <sheetProtection/>
  <mergeCells count="11">
    <mergeCell ref="R1:T3"/>
    <mergeCell ref="R4:T4"/>
    <mergeCell ref="M5:T5"/>
    <mergeCell ref="E1:Q1"/>
    <mergeCell ref="E2:Q3"/>
    <mergeCell ref="A1:D3"/>
    <mergeCell ref="E4:J4"/>
    <mergeCell ref="A4:D4"/>
    <mergeCell ref="K4:Q4"/>
    <mergeCell ref="A5:H5"/>
    <mergeCell ref="I5:L5"/>
  </mergeCells>
  <conditionalFormatting sqref="Q51">
    <cfRule type="containsText" priority="38" dxfId="37" operator="containsText" stopIfTrue="1" text="MINIMO">
      <formula>NOT(ISERROR(SEARCH("MINIMO",Q51)))</formula>
    </cfRule>
  </conditionalFormatting>
  <conditionalFormatting sqref="Q8:Q9 Q14:Q18 Q45:Q53">
    <cfRule type="containsText" priority="35" dxfId="3" operator="containsText" stopIfTrue="1" text="SATIFASTORIO">
      <formula>NOT(ISERROR(SEARCH("SATIFASTORIO",Q8)))</formula>
    </cfRule>
    <cfRule type="containsText" priority="36" dxfId="2" operator="containsText" stopIfTrue="1" text="ACEPTABLE">
      <formula>NOT(ISERROR(SEARCH("ACEPTABLE",Q8)))</formula>
    </cfRule>
    <cfRule type="containsText" priority="37" dxfId="38" operator="containsText" stopIfTrue="1" text="INSATISFACTORIO">
      <formula>NOT(ISERROR(SEARCH("INSATISFACTORIO",Q8)))</formula>
    </cfRule>
  </conditionalFormatting>
  <conditionalFormatting sqref="Q8:Q9 Q14:Q18 Q45:Q53">
    <cfRule type="cellIs" priority="33" dxfId="0" operator="equal" stopIfTrue="1">
      <formula>"MINIMO"</formula>
    </cfRule>
  </conditionalFormatting>
  <conditionalFormatting sqref="Q7">
    <cfRule type="containsText" priority="30" dxfId="3" operator="containsText" stopIfTrue="1" text="SATIFASTORIO">
      <formula>NOT(ISERROR(SEARCH("SATIFASTORIO",Q7)))</formula>
    </cfRule>
    <cfRule type="containsText" priority="31" dxfId="2" operator="containsText" stopIfTrue="1" text="ACEPTABLE">
      <formula>NOT(ISERROR(SEARCH("ACEPTABLE",Q7)))</formula>
    </cfRule>
    <cfRule type="containsText" priority="32" dxfId="38" operator="containsText" stopIfTrue="1" text="INSATISFACTORIO">
      <formula>NOT(ISERROR(SEARCH("INSATISFACTORIO",Q7)))</formula>
    </cfRule>
  </conditionalFormatting>
  <conditionalFormatting sqref="Q7">
    <cfRule type="cellIs" priority="29" dxfId="0" operator="equal" stopIfTrue="1">
      <formula>"MINIMO"</formula>
    </cfRule>
  </conditionalFormatting>
  <conditionalFormatting sqref="Q10:Q13">
    <cfRule type="containsText" priority="26" dxfId="3" operator="containsText" stopIfTrue="1" text="SATIFASTORIO">
      <formula>NOT(ISERROR(SEARCH("SATIFASTORIO",Q10)))</formula>
    </cfRule>
    <cfRule type="containsText" priority="27" dxfId="2" operator="containsText" stopIfTrue="1" text="ACEPTABLE">
      <formula>NOT(ISERROR(SEARCH("ACEPTABLE",Q10)))</formula>
    </cfRule>
    <cfRule type="containsText" priority="28" dxfId="38" operator="containsText" stopIfTrue="1" text="INSATISFACTORIO">
      <formula>NOT(ISERROR(SEARCH("INSATISFACTORIO",Q10)))</formula>
    </cfRule>
  </conditionalFormatting>
  <conditionalFormatting sqref="Q10:Q13">
    <cfRule type="cellIs" priority="25" dxfId="0" operator="equal" stopIfTrue="1">
      <formula>"MINIMO"</formula>
    </cfRule>
  </conditionalFormatting>
  <conditionalFormatting sqref="Q19:Q20">
    <cfRule type="containsText" priority="22" dxfId="3" operator="containsText" stopIfTrue="1" text="SATIFASTORIO">
      <formula>NOT(ISERROR(SEARCH("SATIFASTORIO",Q19)))</formula>
    </cfRule>
    <cfRule type="containsText" priority="23" dxfId="2" operator="containsText" stopIfTrue="1" text="ACEPTABLE">
      <formula>NOT(ISERROR(SEARCH("ACEPTABLE",Q19)))</formula>
    </cfRule>
    <cfRule type="containsText" priority="24" dxfId="38" operator="containsText" stopIfTrue="1" text="INSATISFACTORIO">
      <formula>NOT(ISERROR(SEARCH("INSATISFACTORIO",Q19)))</formula>
    </cfRule>
  </conditionalFormatting>
  <conditionalFormatting sqref="Q19:Q20">
    <cfRule type="cellIs" priority="21" dxfId="0" operator="equal" stopIfTrue="1">
      <formula>"MINIMO"</formula>
    </cfRule>
  </conditionalFormatting>
  <conditionalFormatting sqref="Q34:Q36">
    <cfRule type="containsText" priority="18" dxfId="3" operator="containsText" stopIfTrue="1" text="SATIFASTORIO">
      <formula>NOT(ISERROR(SEARCH("SATIFASTORIO",Q34)))</formula>
    </cfRule>
    <cfRule type="containsText" priority="19" dxfId="2" operator="containsText" stopIfTrue="1" text="ACEPTABLE">
      <formula>NOT(ISERROR(SEARCH("ACEPTABLE",Q34)))</formula>
    </cfRule>
    <cfRule type="containsText" priority="20" dxfId="38" operator="containsText" stopIfTrue="1" text="INSATISFACTORIO">
      <formula>NOT(ISERROR(SEARCH("INSATISFACTORIO",Q34)))</formula>
    </cfRule>
  </conditionalFormatting>
  <conditionalFormatting sqref="Q34:Q36">
    <cfRule type="cellIs" priority="17" dxfId="0" operator="equal" stopIfTrue="1">
      <formula>"MINIMO"</formula>
    </cfRule>
  </conditionalFormatting>
  <conditionalFormatting sqref="Q37:Q40">
    <cfRule type="containsText" priority="14" dxfId="3" operator="containsText" stopIfTrue="1" text="SATIFASTORIO">
      <formula>NOT(ISERROR(SEARCH("SATIFASTORIO",Q37)))</formula>
    </cfRule>
    <cfRule type="containsText" priority="15" dxfId="2" operator="containsText" stopIfTrue="1" text="ACEPTABLE">
      <formula>NOT(ISERROR(SEARCH("ACEPTABLE",Q37)))</formula>
    </cfRule>
    <cfRule type="containsText" priority="16" dxfId="38" operator="containsText" stopIfTrue="1" text="INSATISFACTORIO">
      <formula>NOT(ISERROR(SEARCH("INSATISFACTORIO",Q37)))</formula>
    </cfRule>
  </conditionalFormatting>
  <conditionalFormatting sqref="Q37:Q40">
    <cfRule type="cellIs" priority="13" dxfId="0" operator="equal" stopIfTrue="1">
      <formula>"MINIMO"</formula>
    </cfRule>
  </conditionalFormatting>
  <conditionalFormatting sqref="Q54:Q56">
    <cfRule type="containsText" priority="10" dxfId="3" operator="containsText" stopIfTrue="1" text="SATIFASTORIO">
      <formula>NOT(ISERROR(SEARCH("SATIFASTORIO",Q54)))</formula>
    </cfRule>
    <cfRule type="containsText" priority="11" dxfId="2" operator="containsText" stopIfTrue="1" text="ACEPTABLE">
      <formula>NOT(ISERROR(SEARCH("ACEPTABLE",Q54)))</formula>
    </cfRule>
    <cfRule type="containsText" priority="12" dxfId="38" operator="containsText" stopIfTrue="1" text="INSATISFACTORIO">
      <formula>NOT(ISERROR(SEARCH("INSATISFACTORIO",Q54)))</formula>
    </cfRule>
  </conditionalFormatting>
  <conditionalFormatting sqref="Q54:Q56">
    <cfRule type="cellIs" priority="9" dxfId="0" operator="equal" stopIfTrue="1">
      <formula>"MINIMO"</formula>
    </cfRule>
  </conditionalFormatting>
  <conditionalFormatting sqref="Q25 Q32:Q33 Q27">
    <cfRule type="containsText" priority="6" dxfId="3" operator="containsText" stopIfTrue="1" text="SATIFASTORIO">
      <formula>NOT(ISERROR(SEARCH("SATIFASTORIO",Q25)))</formula>
    </cfRule>
    <cfRule type="containsText" priority="7" dxfId="2" operator="containsText" stopIfTrue="1" text="ACEPTABLE">
      <formula>NOT(ISERROR(SEARCH("ACEPTABLE",Q25)))</formula>
    </cfRule>
    <cfRule type="containsText" priority="8" dxfId="38" operator="containsText" stopIfTrue="1" text="INSATISFACTORIO">
      <formula>NOT(ISERROR(SEARCH("INSATISFACTORIO",Q25)))</formula>
    </cfRule>
  </conditionalFormatting>
  <conditionalFormatting sqref="Q25 Q32:Q33 Q27">
    <cfRule type="cellIs" priority="5" dxfId="0" operator="equal" stopIfTrue="1">
      <formula>"MINIMO"</formula>
    </cfRule>
  </conditionalFormatting>
  <conditionalFormatting sqref="Q41:Q43">
    <cfRule type="containsText" priority="2" dxfId="3" operator="containsText" stopIfTrue="1" text="SATIFASTORIO">
      <formula>NOT(ISERROR(SEARCH("SATIFASTORIO",Q41)))</formula>
    </cfRule>
    <cfRule type="containsText" priority="3" dxfId="2" operator="containsText" stopIfTrue="1" text="ACEPTABLE">
      <formula>NOT(ISERROR(SEARCH("ACEPTABLE",Q41)))</formula>
    </cfRule>
    <cfRule type="containsText" priority="4" dxfId="38" operator="containsText" stopIfTrue="1" text="INSATISFACTORIO">
      <formula>NOT(ISERROR(SEARCH("INSATISFACTORIO",Q41)))</formula>
    </cfRule>
  </conditionalFormatting>
  <conditionalFormatting sqref="Q41:Q43">
    <cfRule type="cellIs" priority="1" dxfId="0" operator="equal" stopIfTrue="1">
      <formula>"MINIMO"</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4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B2"/>
  <sheetViews>
    <sheetView zoomScalePageLayoutView="0" workbookViewId="0" topLeftCell="A2">
      <selection activeCell="B2" sqref="B2"/>
    </sheetView>
  </sheetViews>
  <sheetFormatPr defaultColWidth="11.421875" defaultRowHeight="15"/>
  <sheetData>
    <row r="2" ht="15">
      <c r="B2"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2013-07-27T16:04:12Z</cp:lastPrinted>
  <dcterms:created xsi:type="dcterms:W3CDTF">2009-10-06T19:46:28Z</dcterms:created>
  <dcterms:modified xsi:type="dcterms:W3CDTF">2016-08-03T20:22:07Z</dcterms:modified>
  <cp:category/>
  <cp:version/>
  <cp:contentType/>
  <cp:contentStatus/>
</cp:coreProperties>
</file>